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GIL Division Academia - Programas\Gerencia de Contabilidad Financiera\Operacion 5 - Analisis y Plan Financiero\"/>
    </mc:Choice>
  </mc:AlternateContent>
  <xr:revisionPtr revIDLastSave="0" documentId="13_ncr:1_{E8796C84-49F6-4DAB-B6F5-AA3434EA473D}" xr6:coauthVersionLast="47" xr6:coauthVersionMax="47" xr10:uidLastSave="{00000000-0000-0000-0000-000000000000}"/>
  <bookViews>
    <workbookView xWindow="28680" yWindow="-120" windowWidth="20730" windowHeight="11760" xr2:uid="{C884D4BF-8CA0-4764-8215-646A91ED3572}"/>
  </bookViews>
  <sheets>
    <sheet name="Modelo Financier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Tabla36</definedName>
    <definedName name="ACCIDENTE">#REF!</definedName>
    <definedName name="Aniversarios">'[2]Feriados y fechas importantes'!$E$8:$E$50</definedName>
    <definedName name="Cambios">#REF!</definedName>
    <definedName name="CBH">#REF!</definedName>
    <definedName name="COD_Condicion">[3]Suplementos!$H$5:$H$10</definedName>
    <definedName name="COD_Consitencia">[3]Suplementos!$J$5:$J$10</definedName>
    <definedName name="COD_Esfuerzo">[3]Suplementos!$D$5:$D$15</definedName>
    <definedName name="COD_Habilidad">[3]Suplementos!$B$5:$B$15</definedName>
    <definedName name="COD_S_CALOR">[3]Suplementos!$N$26:$N$35</definedName>
    <definedName name="COD_S_CONCENTRACION">[3]Suplementos!$N$36:$N$38</definedName>
    <definedName name="COD_S_ILUMINACION">[3]Suplementos!$N$23:$N$25</definedName>
    <definedName name="COD_S_MONOTONIA">[3]Suplementos!$N$46:$N$48</definedName>
    <definedName name="COD_S_PESO">[3]Suplementos!$N$11:$N$22</definedName>
    <definedName name="COD_S_POSTURA">[3]Suplementos!$N$8:$N$10</definedName>
    <definedName name="COD_S_RUIDO">[3]Suplementos!$N$39:$N$42</definedName>
    <definedName name="COD_S_TEDIO">[3]Suplementos!$N$49:$N$51</definedName>
    <definedName name="COD_S_TENSION">[3]Suplementos!$N$43:$N$45</definedName>
    <definedName name="CódigoTIP.CTE.">'[4]Generalidades de Información'!$B$7:$B$29</definedName>
    <definedName name="ColumnTitle1">#REF!</definedName>
    <definedName name="Córdobas">#REF!</definedName>
    <definedName name="Elaborado">#REF!</definedName>
    <definedName name="End_Bal">#REF!</definedName>
    <definedName name="ExtraPayments">#REF!</definedName>
    <definedName name="Feriados">'[2]Feriados y fechas importantes'!$B$8:$B$50</definedName>
    <definedName name="hoal">#REF!</definedName>
    <definedName name="ImporteDelPréstamo">#REF!</definedName>
    <definedName name="ImporteTotalDePagosAnticipados">SUM(#REF!)</definedName>
    <definedName name="InterestRate">#REF!</definedName>
    <definedName name="KILOADICIONAL">[5]CAT!$K$2:$K$20</definedName>
    <definedName name="LastRow">MATCH(9.99E+307,#REF!)</definedName>
    <definedName name="LenderName">#REF!</definedName>
    <definedName name="LoanIsGood">(#REF!*#REF!*#REF!*#REF!)&gt;0</definedName>
    <definedName name="LoanPeriod">#REF!</definedName>
    <definedName name="LoanStartDate">#REF!</definedName>
    <definedName name="no">#REF!</definedName>
    <definedName name="NúmeroDePagosProgramados">#REF!</definedName>
    <definedName name="NúmeroRealDePagos">IFERROR(IF(LoanIsGood,IF(PaymentsPerYear=1,1,MATCH(0.01,End_Bal,-1)+1)),"")</definedName>
    <definedName name="PagoProgramado">#REF!</definedName>
    <definedName name="PaymentsPerYear">#REF!</definedName>
    <definedName name="PESO">[5]CAT!$H$2:$H$20</definedName>
    <definedName name="PrintArea_SET">OFFSET(#REF!,,,LastRow,ÚltimaColumna)</definedName>
    <definedName name="RowTitleRegion1..E9">#REF!</definedName>
    <definedName name="RowTitleRegion2..I7">#REF!</definedName>
    <definedName name="RowTitleRegion3..E9">#REF!</definedName>
    <definedName name="RowTitleRegion4..H9">#REF!</definedName>
    <definedName name="RUTA">[5]CAT!$G$2:$G$20</definedName>
    <definedName name="TCondion">[3]Suplementos!$H$5:$I$10</definedName>
    <definedName name="TConsistencia">[3]Suplementos!$J$5:$K$10</definedName>
    <definedName name="TEsfuerzo">[3]Suplementos!$D$5:$E$15</definedName>
    <definedName name="THabilidad">[3]Suplementos!$B$5:$C$15</definedName>
    <definedName name="TipoClientes">'[4]Generalidades de Información'!$B$7:$B$29</definedName>
    <definedName name="TotalDeIntereses">SUM(#REF!)</definedName>
    <definedName name="TSuplementos">[3]Suplementos!$N$5:$Q$51</definedName>
    <definedName name="ÚltimaColumna">MATCH(REPT("z",255),#REF!)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G13" i="1"/>
  <c r="F13" i="1"/>
  <c r="E13" i="1"/>
  <c r="D13" i="1"/>
  <c r="O13" i="1" s="1"/>
  <c r="C13" i="1"/>
  <c r="N112" i="1"/>
  <c r="N305" i="1" s="1"/>
  <c r="M112" i="1"/>
  <c r="L112" i="1"/>
  <c r="L305" i="1" s="1"/>
  <c r="K112" i="1"/>
  <c r="K305" i="1" s="1"/>
  <c r="J112" i="1"/>
  <c r="J305" i="1" s="1"/>
  <c r="I112" i="1"/>
  <c r="H112" i="1"/>
  <c r="H305" i="1" s="1"/>
  <c r="G112" i="1"/>
  <c r="G305" i="1" s="1"/>
  <c r="F112" i="1"/>
  <c r="E112" i="1"/>
  <c r="D112" i="1"/>
  <c r="D305" i="1" s="1"/>
  <c r="C112" i="1"/>
  <c r="N83" i="1"/>
  <c r="M83" i="1"/>
  <c r="M276" i="1" s="1"/>
  <c r="L83" i="1"/>
  <c r="L276" i="1" s="1"/>
  <c r="K83" i="1"/>
  <c r="K276" i="1" s="1"/>
  <c r="J83" i="1"/>
  <c r="I83" i="1"/>
  <c r="H83" i="1"/>
  <c r="H276" i="1" s="1"/>
  <c r="G83" i="1"/>
  <c r="G276" i="1" s="1"/>
  <c r="F83" i="1"/>
  <c r="F276" i="1" s="1"/>
  <c r="E83" i="1"/>
  <c r="E276" i="1" s="1"/>
  <c r="D83" i="1"/>
  <c r="C83" i="1"/>
  <c r="C104" i="1"/>
  <c r="C59" i="1"/>
  <c r="D59" i="1"/>
  <c r="D252" i="1" s="1"/>
  <c r="D250" i="1" s="1"/>
  <c r="E59" i="1"/>
  <c r="E57" i="1" s="1"/>
  <c r="O346" i="1"/>
  <c r="O345" i="1"/>
  <c r="N344" i="1"/>
  <c r="M344" i="1"/>
  <c r="L344" i="1"/>
  <c r="K344" i="1"/>
  <c r="K338" i="1" s="1"/>
  <c r="K337" i="1" s="1"/>
  <c r="J344" i="1"/>
  <c r="I344" i="1"/>
  <c r="H344" i="1"/>
  <c r="G344" i="1"/>
  <c r="G338" i="1" s="1"/>
  <c r="G337" i="1" s="1"/>
  <c r="F344" i="1"/>
  <c r="E344" i="1"/>
  <c r="D344" i="1"/>
  <c r="C344" i="1"/>
  <c r="C338" i="1" s="1"/>
  <c r="O343" i="1"/>
  <c r="O342" i="1"/>
  <c r="O341" i="1"/>
  <c r="O340" i="1"/>
  <c r="O339" i="1"/>
  <c r="N338" i="1"/>
  <c r="M338" i="1"/>
  <c r="L338" i="1"/>
  <c r="L337" i="1" s="1"/>
  <c r="J338" i="1"/>
  <c r="I338" i="1"/>
  <c r="H338" i="1"/>
  <c r="H337" i="1" s="1"/>
  <c r="F338" i="1"/>
  <c r="E338" i="1"/>
  <c r="D338" i="1"/>
  <c r="D337" i="1" s="1"/>
  <c r="N337" i="1"/>
  <c r="M337" i="1"/>
  <c r="J337" i="1"/>
  <c r="I337" i="1"/>
  <c r="F337" i="1"/>
  <c r="E337" i="1"/>
  <c r="O336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O323" i="1" s="1"/>
  <c r="B323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N321" i="1"/>
  <c r="M321" i="1"/>
  <c r="L321" i="1"/>
  <c r="K321" i="1"/>
  <c r="J321" i="1"/>
  <c r="I321" i="1"/>
  <c r="H321" i="1"/>
  <c r="G321" i="1"/>
  <c r="F321" i="1"/>
  <c r="E321" i="1"/>
  <c r="E317" i="1" s="1"/>
  <c r="D321" i="1"/>
  <c r="C321" i="1"/>
  <c r="B321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N318" i="1"/>
  <c r="M318" i="1"/>
  <c r="L318" i="1"/>
  <c r="L317" i="1" s="1"/>
  <c r="K318" i="1"/>
  <c r="J318" i="1"/>
  <c r="I318" i="1"/>
  <c r="H318" i="1"/>
  <c r="H317" i="1" s="1"/>
  <c r="G318" i="1"/>
  <c r="F318" i="1"/>
  <c r="E318" i="1"/>
  <c r="D318" i="1"/>
  <c r="D317" i="1" s="1"/>
  <c r="C318" i="1"/>
  <c r="B318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N315" i="1"/>
  <c r="N314" i="1" s="1"/>
  <c r="M315" i="1"/>
  <c r="L315" i="1"/>
  <c r="K315" i="1"/>
  <c r="J315" i="1"/>
  <c r="J314" i="1" s="1"/>
  <c r="I315" i="1"/>
  <c r="H315" i="1"/>
  <c r="G315" i="1"/>
  <c r="F315" i="1"/>
  <c r="F314" i="1" s="1"/>
  <c r="E315" i="1"/>
  <c r="D315" i="1"/>
  <c r="C315" i="1"/>
  <c r="B315" i="1"/>
  <c r="K314" i="1"/>
  <c r="G314" i="1"/>
  <c r="C314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O313" i="1" s="1"/>
  <c r="B313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N310" i="1"/>
  <c r="M310" i="1"/>
  <c r="L310" i="1"/>
  <c r="K310" i="1"/>
  <c r="J310" i="1"/>
  <c r="I310" i="1"/>
  <c r="H310" i="1"/>
  <c r="G310" i="1"/>
  <c r="F310" i="1"/>
  <c r="F308" i="1" s="1"/>
  <c r="E310" i="1"/>
  <c r="D310" i="1"/>
  <c r="C310" i="1"/>
  <c r="B310" i="1"/>
  <c r="N309" i="1"/>
  <c r="M309" i="1"/>
  <c r="L309" i="1"/>
  <c r="K309" i="1"/>
  <c r="J309" i="1"/>
  <c r="I309" i="1"/>
  <c r="H309" i="1"/>
  <c r="H308" i="1" s="1"/>
  <c r="G309" i="1"/>
  <c r="F309" i="1"/>
  <c r="E309" i="1"/>
  <c r="D309" i="1"/>
  <c r="C309" i="1"/>
  <c r="B309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M305" i="1"/>
  <c r="I305" i="1"/>
  <c r="F305" i="1"/>
  <c r="E305" i="1"/>
  <c r="C305" i="1"/>
  <c r="B305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B297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O292" i="1" s="1"/>
  <c r="B292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O288" i="1" s="1"/>
  <c r="B288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O284" i="1" s="1"/>
  <c r="B284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N282" i="1"/>
  <c r="M282" i="1"/>
  <c r="L282" i="1"/>
  <c r="K282" i="1"/>
  <c r="J282" i="1"/>
  <c r="I282" i="1"/>
  <c r="H282" i="1"/>
  <c r="G282" i="1"/>
  <c r="F282" i="1"/>
  <c r="E282" i="1"/>
  <c r="E281" i="1" s="1"/>
  <c r="D282" i="1"/>
  <c r="C282" i="1"/>
  <c r="B282" i="1"/>
  <c r="G281" i="1"/>
  <c r="B280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O278" i="1" s="1"/>
  <c r="B278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N276" i="1"/>
  <c r="J276" i="1"/>
  <c r="I276" i="1"/>
  <c r="B276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O274" i="1" s="1"/>
  <c r="B274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N269" i="1"/>
  <c r="N268" i="1" s="1"/>
  <c r="M269" i="1"/>
  <c r="M268" i="1" s="1"/>
  <c r="L269" i="1"/>
  <c r="K269" i="1"/>
  <c r="K268" i="1" s="1"/>
  <c r="J269" i="1"/>
  <c r="J268" i="1" s="1"/>
  <c r="I269" i="1"/>
  <c r="H269" i="1"/>
  <c r="G269" i="1"/>
  <c r="G268" i="1" s="1"/>
  <c r="F269" i="1"/>
  <c r="F268" i="1" s="1"/>
  <c r="E269" i="1"/>
  <c r="E268" i="1" s="1"/>
  <c r="D269" i="1"/>
  <c r="D268" i="1" s="1"/>
  <c r="C269" i="1"/>
  <c r="C268" i="1" s="1"/>
  <c r="B269" i="1"/>
  <c r="L268" i="1"/>
  <c r="I268" i="1"/>
  <c r="H268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N263" i="1"/>
  <c r="N262" i="1" s="1"/>
  <c r="M263" i="1"/>
  <c r="L263" i="1"/>
  <c r="K263" i="1"/>
  <c r="J263" i="1"/>
  <c r="J262" i="1" s="1"/>
  <c r="I263" i="1"/>
  <c r="H263" i="1"/>
  <c r="G263" i="1"/>
  <c r="F263" i="1"/>
  <c r="F262" i="1" s="1"/>
  <c r="E263" i="1"/>
  <c r="D263" i="1"/>
  <c r="C263" i="1"/>
  <c r="B263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O260" i="1" s="1"/>
  <c r="B260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N258" i="1"/>
  <c r="M258" i="1"/>
  <c r="M254" i="1" s="1"/>
  <c r="L258" i="1"/>
  <c r="K258" i="1"/>
  <c r="J258" i="1"/>
  <c r="I258" i="1"/>
  <c r="I254" i="1" s="1"/>
  <c r="H258" i="1"/>
  <c r="G258" i="1"/>
  <c r="F258" i="1"/>
  <c r="E258" i="1"/>
  <c r="E254" i="1" s="1"/>
  <c r="D258" i="1"/>
  <c r="C258" i="1"/>
  <c r="B258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O256" i="1" s="1"/>
  <c r="B256" i="1"/>
  <c r="N255" i="1"/>
  <c r="M255" i="1"/>
  <c r="L255" i="1"/>
  <c r="L254" i="1" s="1"/>
  <c r="K255" i="1"/>
  <c r="J255" i="1"/>
  <c r="I255" i="1"/>
  <c r="H255" i="1"/>
  <c r="G255" i="1"/>
  <c r="F255" i="1"/>
  <c r="E255" i="1"/>
  <c r="D255" i="1"/>
  <c r="C255" i="1"/>
  <c r="B255" i="1"/>
  <c r="D254" i="1"/>
  <c r="O253" i="1"/>
  <c r="B253" i="1"/>
  <c r="E252" i="1"/>
  <c r="E250" i="1" s="1"/>
  <c r="C252" i="1"/>
  <c r="C250" i="1" s="1"/>
  <c r="B252" i="1"/>
  <c r="O251" i="1"/>
  <c r="B251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O248" i="1" s="1"/>
  <c r="B248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O244" i="1" s="1"/>
  <c r="B244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O236" i="1" s="1"/>
  <c r="B236" i="1"/>
  <c r="N235" i="1"/>
  <c r="M235" i="1"/>
  <c r="L235" i="1"/>
  <c r="K235" i="1"/>
  <c r="J235" i="1"/>
  <c r="I235" i="1"/>
  <c r="H235" i="1"/>
  <c r="G235" i="1"/>
  <c r="F235" i="1"/>
  <c r="F233" i="1" s="1"/>
  <c r="E235" i="1"/>
  <c r="D235" i="1"/>
  <c r="C235" i="1"/>
  <c r="B235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J233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N230" i="1"/>
  <c r="N226" i="1" s="1"/>
  <c r="M230" i="1"/>
  <c r="L230" i="1"/>
  <c r="K230" i="1"/>
  <c r="J230" i="1"/>
  <c r="I230" i="1"/>
  <c r="H230" i="1"/>
  <c r="G230" i="1"/>
  <c r="F230" i="1"/>
  <c r="E230" i="1"/>
  <c r="D230" i="1"/>
  <c r="C230" i="1"/>
  <c r="B230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N227" i="1"/>
  <c r="M227" i="1"/>
  <c r="L227" i="1"/>
  <c r="K227" i="1"/>
  <c r="J227" i="1"/>
  <c r="I227" i="1"/>
  <c r="H227" i="1"/>
  <c r="G227" i="1"/>
  <c r="G226" i="1" s="1"/>
  <c r="F227" i="1"/>
  <c r="E227" i="1"/>
  <c r="D227" i="1"/>
  <c r="C227" i="1"/>
  <c r="B227" i="1"/>
  <c r="K226" i="1"/>
  <c r="N225" i="1"/>
  <c r="M225" i="1"/>
  <c r="M223" i="1" s="1"/>
  <c r="L225" i="1"/>
  <c r="K225" i="1"/>
  <c r="K223" i="1" s="1"/>
  <c r="J225" i="1"/>
  <c r="I225" i="1"/>
  <c r="I223" i="1" s="1"/>
  <c r="H225" i="1"/>
  <c r="G225" i="1"/>
  <c r="G223" i="1" s="1"/>
  <c r="F225" i="1"/>
  <c r="E225" i="1"/>
  <c r="E223" i="1" s="1"/>
  <c r="D225" i="1"/>
  <c r="C225" i="1"/>
  <c r="C223" i="1" s="1"/>
  <c r="B225" i="1"/>
  <c r="N224" i="1"/>
  <c r="N223" i="1" s="1"/>
  <c r="M224" i="1"/>
  <c r="L224" i="1"/>
  <c r="L223" i="1" s="1"/>
  <c r="K224" i="1"/>
  <c r="J224" i="1"/>
  <c r="J223" i="1" s="1"/>
  <c r="I224" i="1"/>
  <c r="H224" i="1"/>
  <c r="H223" i="1" s="1"/>
  <c r="G224" i="1"/>
  <c r="F224" i="1"/>
  <c r="E224" i="1"/>
  <c r="D224" i="1"/>
  <c r="D223" i="1" s="1"/>
  <c r="C224" i="1"/>
  <c r="O224" i="1" s="1"/>
  <c r="B224" i="1"/>
  <c r="F223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O218" i="1" s="1"/>
  <c r="B218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B216" i="1"/>
  <c r="B215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O214" i="1" s="1"/>
  <c r="B214" i="1"/>
  <c r="B213" i="1"/>
  <c r="B212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B210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J206" i="1"/>
  <c r="B206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I204" i="1"/>
  <c r="H204" i="1"/>
  <c r="G204" i="1"/>
  <c r="F204" i="1"/>
  <c r="E204" i="1"/>
  <c r="D204" i="1"/>
  <c r="C204" i="1"/>
  <c r="B204" i="1"/>
  <c r="M199" i="1"/>
  <c r="J181" i="1"/>
  <c r="K181" i="1" s="1"/>
  <c r="L181" i="1" s="1"/>
  <c r="M181" i="1" s="1"/>
  <c r="N181" i="1" s="1"/>
  <c r="G181" i="1"/>
  <c r="H181" i="1" s="1"/>
  <c r="I181" i="1" s="1"/>
  <c r="E181" i="1"/>
  <c r="F181" i="1" s="1"/>
  <c r="D181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J158" i="1"/>
  <c r="O151" i="1"/>
  <c r="O150" i="1"/>
  <c r="O149" i="1"/>
  <c r="O148" i="1"/>
  <c r="O147" i="1"/>
  <c r="O146" i="1"/>
  <c r="O145" i="1"/>
  <c r="N144" i="1"/>
  <c r="M144" i="1"/>
  <c r="L144" i="1"/>
  <c r="L143" i="1" s="1"/>
  <c r="K144" i="1"/>
  <c r="J144" i="1"/>
  <c r="I144" i="1"/>
  <c r="H144" i="1"/>
  <c r="H143" i="1" s="1"/>
  <c r="G144" i="1"/>
  <c r="F144" i="1"/>
  <c r="E144" i="1"/>
  <c r="E143" i="1" s="1"/>
  <c r="D144" i="1"/>
  <c r="D143" i="1" s="1"/>
  <c r="C144" i="1"/>
  <c r="N143" i="1"/>
  <c r="M143" i="1"/>
  <c r="K143" i="1"/>
  <c r="J143" i="1"/>
  <c r="I143" i="1"/>
  <c r="G143" i="1"/>
  <c r="F143" i="1"/>
  <c r="C143" i="1"/>
  <c r="O143" i="1" s="1"/>
  <c r="O140" i="1"/>
  <c r="N139" i="1"/>
  <c r="N332" i="1" s="1"/>
  <c r="M139" i="1"/>
  <c r="M332" i="1" s="1"/>
  <c r="L139" i="1"/>
  <c r="L332" i="1" s="1"/>
  <c r="K139" i="1"/>
  <c r="K332" i="1" s="1"/>
  <c r="J139" i="1"/>
  <c r="J332" i="1" s="1"/>
  <c r="I139" i="1"/>
  <c r="I332" i="1" s="1"/>
  <c r="H139" i="1"/>
  <c r="H332" i="1" s="1"/>
  <c r="G139" i="1"/>
  <c r="G332" i="1" s="1"/>
  <c r="F139" i="1"/>
  <c r="F332" i="1" s="1"/>
  <c r="E139" i="1"/>
  <c r="E332" i="1" s="1"/>
  <c r="D139" i="1"/>
  <c r="D332" i="1" s="1"/>
  <c r="C139" i="1"/>
  <c r="O138" i="1"/>
  <c r="O136" i="1"/>
  <c r="O134" i="1"/>
  <c r="O132" i="1"/>
  <c r="O131" i="1"/>
  <c r="O130" i="1"/>
  <c r="O129" i="1"/>
  <c r="O128" i="1"/>
  <c r="O127" i="1"/>
  <c r="O126" i="1"/>
  <c r="O125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3" i="1"/>
  <c r="O122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0" i="1"/>
  <c r="O119" i="1"/>
  <c r="O118" i="1"/>
  <c r="O117" i="1"/>
  <c r="O116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4" i="1"/>
  <c r="O113" i="1"/>
  <c r="O111" i="1"/>
  <c r="O110" i="1"/>
  <c r="O109" i="1"/>
  <c r="O108" i="1"/>
  <c r="O107" i="1"/>
  <c r="O106" i="1"/>
  <c r="O105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N88" i="1"/>
  <c r="M88" i="1"/>
  <c r="L88" i="1"/>
  <c r="K88" i="1"/>
  <c r="J88" i="1"/>
  <c r="I88" i="1"/>
  <c r="H88" i="1"/>
  <c r="G88" i="1"/>
  <c r="F88" i="1"/>
  <c r="E88" i="1"/>
  <c r="D88" i="1"/>
  <c r="C88" i="1"/>
  <c r="O86" i="1"/>
  <c r="O85" i="1"/>
  <c r="O84" i="1"/>
  <c r="O82" i="1"/>
  <c r="O81" i="1"/>
  <c r="O80" i="1"/>
  <c r="O79" i="1"/>
  <c r="O78" i="1"/>
  <c r="O76" i="1"/>
  <c r="N75" i="1"/>
  <c r="M75" i="1"/>
  <c r="L75" i="1"/>
  <c r="K75" i="1"/>
  <c r="J75" i="1"/>
  <c r="I75" i="1"/>
  <c r="H75" i="1"/>
  <c r="G75" i="1"/>
  <c r="F75" i="1"/>
  <c r="E75" i="1"/>
  <c r="D75" i="1"/>
  <c r="C75" i="1"/>
  <c r="O74" i="1"/>
  <c r="O73" i="1"/>
  <c r="O72" i="1"/>
  <c r="O71" i="1"/>
  <c r="O70" i="1"/>
  <c r="N69" i="1"/>
  <c r="M69" i="1"/>
  <c r="L69" i="1"/>
  <c r="K69" i="1"/>
  <c r="J69" i="1"/>
  <c r="I69" i="1"/>
  <c r="H69" i="1"/>
  <c r="G69" i="1"/>
  <c r="F69" i="1"/>
  <c r="E69" i="1"/>
  <c r="D69" i="1"/>
  <c r="C69" i="1"/>
  <c r="O68" i="1"/>
  <c r="O67" i="1"/>
  <c r="O66" i="1"/>
  <c r="O65" i="1"/>
  <c r="O64" i="1"/>
  <c r="O63" i="1"/>
  <c r="O62" i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O60" i="1"/>
  <c r="N59" i="1"/>
  <c r="M59" i="1"/>
  <c r="M252" i="1" s="1"/>
  <c r="M250" i="1" s="1"/>
  <c r="L59" i="1"/>
  <c r="L252" i="1" s="1"/>
  <c r="L250" i="1" s="1"/>
  <c r="K59" i="1"/>
  <c r="K252" i="1" s="1"/>
  <c r="K250" i="1" s="1"/>
  <c r="J59" i="1"/>
  <c r="I59" i="1"/>
  <c r="I252" i="1" s="1"/>
  <c r="I250" i="1" s="1"/>
  <c r="H59" i="1"/>
  <c r="H252" i="1" s="1"/>
  <c r="H250" i="1" s="1"/>
  <c r="G59" i="1"/>
  <c r="G252" i="1" s="1"/>
  <c r="G250" i="1" s="1"/>
  <c r="F59" i="1"/>
  <c r="O58" i="1"/>
  <c r="L57" i="1"/>
  <c r="H57" i="1"/>
  <c r="G57" i="1"/>
  <c r="D57" i="1"/>
  <c r="C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O38" i="1"/>
  <c r="O37" i="1"/>
  <c r="O36" i="1"/>
  <c r="O35" i="1"/>
  <c r="O34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O31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O28" i="1"/>
  <c r="O27" i="1"/>
  <c r="O26" i="1"/>
  <c r="O25" i="1"/>
  <c r="O24" i="1"/>
  <c r="I23" i="1"/>
  <c r="I216" i="1" s="1"/>
  <c r="H23" i="1"/>
  <c r="H216" i="1" s="1"/>
  <c r="G23" i="1"/>
  <c r="G216" i="1" s="1"/>
  <c r="F23" i="1"/>
  <c r="F216" i="1" s="1"/>
  <c r="E23" i="1"/>
  <c r="E216" i="1" s="1"/>
  <c r="D23" i="1"/>
  <c r="D216" i="1" s="1"/>
  <c r="C23" i="1"/>
  <c r="C216" i="1" s="1"/>
  <c r="N22" i="1"/>
  <c r="N215" i="1" s="1"/>
  <c r="M22" i="1"/>
  <c r="M215" i="1" s="1"/>
  <c r="J22" i="1"/>
  <c r="J215" i="1" s="1"/>
  <c r="I22" i="1"/>
  <c r="I215" i="1" s="1"/>
  <c r="H22" i="1"/>
  <c r="H215" i="1" s="1"/>
  <c r="G22" i="1"/>
  <c r="G215" i="1" s="1"/>
  <c r="F22" i="1"/>
  <c r="F215" i="1" s="1"/>
  <c r="E22" i="1"/>
  <c r="E215" i="1" s="1"/>
  <c r="D22" i="1"/>
  <c r="D215" i="1" s="1"/>
  <c r="C22" i="1"/>
  <c r="C215" i="1" s="1"/>
  <c r="O21" i="1"/>
  <c r="N20" i="1"/>
  <c r="N213" i="1" s="1"/>
  <c r="M20" i="1"/>
  <c r="M213" i="1" s="1"/>
  <c r="J20" i="1"/>
  <c r="J213" i="1" s="1"/>
  <c r="I20" i="1"/>
  <c r="H20" i="1"/>
  <c r="H213" i="1" s="1"/>
  <c r="G20" i="1"/>
  <c r="G213" i="1" s="1"/>
  <c r="F20" i="1"/>
  <c r="E20" i="1"/>
  <c r="D20" i="1"/>
  <c r="D213" i="1" s="1"/>
  <c r="C20" i="1"/>
  <c r="C213" i="1" s="1"/>
  <c r="K19" i="1"/>
  <c r="K212" i="1" s="1"/>
  <c r="I19" i="1"/>
  <c r="I212" i="1" s="1"/>
  <c r="H19" i="1"/>
  <c r="H212" i="1" s="1"/>
  <c r="G19" i="1"/>
  <c r="G212" i="1" s="1"/>
  <c r="F19" i="1"/>
  <c r="F212" i="1" s="1"/>
  <c r="E19" i="1"/>
  <c r="E212" i="1" s="1"/>
  <c r="D19" i="1"/>
  <c r="D212" i="1" s="1"/>
  <c r="C19" i="1"/>
  <c r="C212" i="1" s="1"/>
  <c r="O18" i="1"/>
  <c r="O17" i="1"/>
  <c r="O16" i="1"/>
  <c r="O15" i="1"/>
  <c r="O14" i="1"/>
  <c r="N206" i="1"/>
  <c r="M206" i="1"/>
  <c r="L206" i="1"/>
  <c r="K206" i="1"/>
  <c r="I206" i="1"/>
  <c r="H206" i="1"/>
  <c r="G10" i="1"/>
  <c r="F206" i="1"/>
  <c r="E206" i="1"/>
  <c r="D206" i="1"/>
  <c r="C206" i="1"/>
  <c r="O12" i="1"/>
  <c r="N204" i="1"/>
  <c r="M204" i="1"/>
  <c r="L19" i="1"/>
  <c r="L212" i="1" s="1"/>
  <c r="J204" i="1"/>
  <c r="H10" i="1"/>
  <c r="N199" i="1"/>
  <c r="L199" i="1"/>
  <c r="K199" i="1"/>
  <c r="J199" i="1"/>
  <c r="I199" i="1"/>
  <c r="H199" i="1"/>
  <c r="G199" i="1"/>
  <c r="F199" i="1"/>
  <c r="E199" i="1"/>
  <c r="D199" i="1"/>
  <c r="C199" i="1"/>
  <c r="N4" i="1"/>
  <c r="N197" i="1" s="1"/>
  <c r="N3" i="1"/>
  <c r="N196" i="1" s="1"/>
  <c r="N352" i="1" s="1"/>
  <c r="L3" i="1"/>
  <c r="K3" i="1"/>
  <c r="J3" i="1"/>
  <c r="J196" i="1" s="1"/>
  <c r="J352" i="1" s="1"/>
  <c r="G3" i="1"/>
  <c r="F3" i="1"/>
  <c r="F196" i="1" s="1"/>
  <c r="F352" i="1" s="1"/>
  <c r="C3" i="1"/>
  <c r="M3" i="1"/>
  <c r="I3" i="1"/>
  <c r="I158" i="1" s="1"/>
  <c r="H3" i="1"/>
  <c r="E3" i="1"/>
  <c r="E196" i="1" s="1"/>
  <c r="E352" i="1" s="1"/>
  <c r="D3" i="1"/>
  <c r="O324" i="1" l="1"/>
  <c r="I317" i="1"/>
  <c r="M317" i="1"/>
  <c r="C317" i="1"/>
  <c r="G317" i="1"/>
  <c r="K317" i="1"/>
  <c r="O124" i="1"/>
  <c r="O318" i="1"/>
  <c r="O322" i="1"/>
  <c r="O121" i="1"/>
  <c r="D314" i="1"/>
  <c r="H314" i="1"/>
  <c r="L314" i="1"/>
  <c r="O314" i="1" s="1"/>
  <c r="E314" i="1"/>
  <c r="I314" i="1"/>
  <c r="M314" i="1"/>
  <c r="D308" i="1"/>
  <c r="L308" i="1"/>
  <c r="O115" i="1"/>
  <c r="E308" i="1"/>
  <c r="I308" i="1"/>
  <c r="M308" i="1"/>
  <c r="O311" i="1"/>
  <c r="N308" i="1"/>
  <c r="O306" i="1"/>
  <c r="O112" i="1"/>
  <c r="O83" i="1"/>
  <c r="D276" i="1"/>
  <c r="O304" i="1"/>
  <c r="O298" i="1"/>
  <c r="O302" i="1"/>
  <c r="O300" i="1"/>
  <c r="C281" i="1"/>
  <c r="K281" i="1"/>
  <c r="O293" i="1"/>
  <c r="H281" i="1"/>
  <c r="C276" i="1"/>
  <c r="O276" i="1"/>
  <c r="O277" i="1"/>
  <c r="O272" i="1"/>
  <c r="O75" i="1"/>
  <c r="O69" i="1"/>
  <c r="D262" i="1"/>
  <c r="H262" i="1"/>
  <c r="L262" i="1"/>
  <c r="O264" i="1"/>
  <c r="E262" i="1"/>
  <c r="I262" i="1"/>
  <c r="M262" i="1"/>
  <c r="O265" i="1"/>
  <c r="O267" i="1"/>
  <c r="O257" i="1"/>
  <c r="O261" i="1"/>
  <c r="H254" i="1"/>
  <c r="O259" i="1"/>
  <c r="N233" i="1"/>
  <c r="O237" i="1"/>
  <c r="O241" i="1"/>
  <c r="O246" i="1"/>
  <c r="D233" i="1"/>
  <c r="C233" i="1"/>
  <c r="G233" i="1"/>
  <c r="K233" i="1"/>
  <c r="O239" i="1"/>
  <c r="O243" i="1"/>
  <c r="O247" i="1"/>
  <c r="I226" i="1"/>
  <c r="O230" i="1"/>
  <c r="M226" i="1"/>
  <c r="O33" i="1"/>
  <c r="O227" i="1"/>
  <c r="O232" i="1"/>
  <c r="O221" i="1"/>
  <c r="O211" i="1"/>
  <c r="O209" i="1"/>
  <c r="O207" i="1"/>
  <c r="F4" i="1"/>
  <c r="F197" i="1" s="1"/>
  <c r="J4" i="1"/>
  <c r="J197" i="1" s="1"/>
  <c r="D196" i="1"/>
  <c r="D352" i="1" s="1"/>
  <c r="D4" i="1"/>
  <c r="D197" i="1" s="1"/>
  <c r="D158" i="1"/>
  <c r="H196" i="1"/>
  <c r="H352" i="1" s="1"/>
  <c r="H158" i="1"/>
  <c r="H4" i="1"/>
  <c r="H197" i="1" s="1"/>
  <c r="H5" i="1"/>
  <c r="P101" i="1"/>
  <c r="G158" i="1"/>
  <c r="G196" i="1"/>
  <c r="G352" i="1" s="1"/>
  <c r="G4" i="1"/>
  <c r="G197" i="1" s="1"/>
  <c r="E4" i="1"/>
  <c r="E197" i="1" s="1"/>
  <c r="O206" i="1"/>
  <c r="I196" i="1"/>
  <c r="I352" i="1" s="1"/>
  <c r="M196" i="1"/>
  <c r="M352" i="1" s="1"/>
  <c r="M158" i="1"/>
  <c r="K158" i="1"/>
  <c r="K4" i="1"/>
  <c r="K197" i="1" s="1"/>
  <c r="K196" i="1"/>
  <c r="K352" i="1" s="1"/>
  <c r="O59" i="1"/>
  <c r="C203" i="1"/>
  <c r="L196" i="1"/>
  <c r="L352" i="1" s="1"/>
  <c r="L4" i="1"/>
  <c r="L197" i="1" s="1"/>
  <c r="M4" i="1"/>
  <c r="M197" i="1" s="1"/>
  <c r="C10" i="1"/>
  <c r="O40" i="1"/>
  <c r="O1" i="1"/>
  <c r="C158" i="1"/>
  <c r="C196" i="1"/>
  <c r="C4" i="1"/>
  <c r="C5" i="1" s="1"/>
  <c r="O199" i="1"/>
  <c r="O6" i="1"/>
  <c r="D10" i="1"/>
  <c r="K204" i="1"/>
  <c r="K22" i="1"/>
  <c r="K215" i="1" s="1"/>
  <c r="K20" i="1"/>
  <c r="O11" i="1"/>
  <c r="H203" i="1"/>
  <c r="K23" i="1"/>
  <c r="K216" i="1" s="1"/>
  <c r="K57" i="1"/>
  <c r="P71" i="1"/>
  <c r="L158" i="1"/>
  <c r="G206" i="1"/>
  <c r="G203" i="1" s="1"/>
  <c r="E5" i="1"/>
  <c r="F213" i="1"/>
  <c r="F203" i="1" s="1"/>
  <c r="F10" i="1"/>
  <c r="P106" i="1"/>
  <c r="E158" i="1"/>
  <c r="P118" i="1"/>
  <c r="O3" i="1"/>
  <c r="P15" i="1" s="1"/>
  <c r="I4" i="1"/>
  <c r="I197" i="1" s="1"/>
  <c r="L5" i="1"/>
  <c r="L204" i="1"/>
  <c r="L22" i="1"/>
  <c r="L215" i="1" s="1"/>
  <c r="L20" i="1"/>
  <c r="L213" i="1" s="1"/>
  <c r="E213" i="1"/>
  <c r="E203" i="1" s="1"/>
  <c r="E10" i="1"/>
  <c r="I213" i="1"/>
  <c r="I10" i="1"/>
  <c r="L23" i="1"/>
  <c r="L216" i="1" s="1"/>
  <c r="O30" i="1"/>
  <c r="F252" i="1"/>
  <c r="F250" i="1" s="1"/>
  <c r="F57" i="1"/>
  <c r="J252" i="1"/>
  <c r="J250" i="1" s="1"/>
  <c r="J57" i="1"/>
  <c r="N252" i="1"/>
  <c r="N250" i="1" s="1"/>
  <c r="N57" i="1"/>
  <c r="O88" i="1"/>
  <c r="P88" i="1" s="1"/>
  <c r="P128" i="1"/>
  <c r="O215" i="1"/>
  <c r="O235" i="1"/>
  <c r="F5" i="1"/>
  <c r="J5" i="1"/>
  <c r="N5" i="1"/>
  <c r="M19" i="1"/>
  <c r="O20" i="1"/>
  <c r="P20" i="1" s="1"/>
  <c r="M23" i="1"/>
  <c r="M216" i="1" s="1"/>
  <c r="I57" i="1"/>
  <c r="M57" i="1"/>
  <c r="P147" i="1"/>
  <c r="F158" i="1"/>
  <c r="N158" i="1"/>
  <c r="I203" i="1"/>
  <c r="O223" i="1"/>
  <c r="O225" i="1"/>
  <c r="O228" i="1"/>
  <c r="O238" i="1"/>
  <c r="I281" i="1"/>
  <c r="M281" i="1"/>
  <c r="J19" i="1"/>
  <c r="N19" i="1"/>
  <c r="J23" i="1"/>
  <c r="J216" i="1" s="1"/>
  <c r="N23" i="1"/>
  <c r="N216" i="1" s="1"/>
  <c r="C332" i="1"/>
  <c r="O332" i="1" s="1"/>
  <c r="O139" i="1"/>
  <c r="O144" i="1"/>
  <c r="P144" i="1" s="1"/>
  <c r="D203" i="1"/>
  <c r="O208" i="1"/>
  <c r="O222" i="1"/>
  <c r="C226" i="1"/>
  <c r="M233" i="1"/>
  <c r="E233" i="1"/>
  <c r="I233" i="1"/>
  <c r="O289" i="1"/>
  <c r="F226" i="1"/>
  <c r="O220" i="1"/>
  <c r="D226" i="1"/>
  <c r="H226" i="1"/>
  <c r="L226" i="1"/>
  <c r="E226" i="1"/>
  <c r="O231" i="1"/>
  <c r="O234" i="1"/>
  <c r="C254" i="1"/>
  <c r="G254" i="1"/>
  <c r="K254" i="1"/>
  <c r="O285" i="1"/>
  <c r="O287" i="1"/>
  <c r="O295" i="1"/>
  <c r="O273" i="1"/>
  <c r="C308" i="1"/>
  <c r="O321" i="1"/>
  <c r="O205" i="1"/>
  <c r="O217" i="1"/>
  <c r="O219" i="1"/>
  <c r="J226" i="1"/>
  <c r="O242" i="1"/>
  <c r="C262" i="1"/>
  <c r="G262" i="1"/>
  <c r="K262" i="1"/>
  <c r="O263" i="1"/>
  <c r="O268" i="1"/>
  <c r="D281" i="1"/>
  <c r="O281" i="1" s="1"/>
  <c r="L281" i="1"/>
  <c r="O283" i="1"/>
  <c r="O291" i="1"/>
  <c r="G308" i="1"/>
  <c r="K308" i="1"/>
  <c r="O309" i="1"/>
  <c r="O315" i="1"/>
  <c r="C337" i="1"/>
  <c r="O337" i="1" s="1"/>
  <c r="O338" i="1"/>
  <c r="O344" i="1"/>
  <c r="O229" i="1"/>
  <c r="O240" i="1"/>
  <c r="O245" i="1"/>
  <c r="O249" i="1"/>
  <c r="O258" i="1"/>
  <c r="O271" i="1"/>
  <c r="O275" i="1"/>
  <c r="O279" i="1"/>
  <c r="F281" i="1"/>
  <c r="J281" i="1"/>
  <c r="N281" i="1"/>
  <c r="J308" i="1"/>
  <c r="H233" i="1"/>
  <c r="L233" i="1"/>
  <c r="F254" i="1"/>
  <c r="J254" i="1"/>
  <c r="N254" i="1"/>
  <c r="O266" i="1"/>
  <c r="O282" i="1"/>
  <c r="O286" i="1"/>
  <c r="O290" i="1"/>
  <c r="O294" i="1"/>
  <c r="O316" i="1"/>
  <c r="O255" i="1"/>
  <c r="O269" i="1"/>
  <c r="O310" i="1"/>
  <c r="O312" i="1"/>
  <c r="O319" i="1"/>
  <c r="O299" i="1"/>
  <c r="O301" i="1"/>
  <c r="O303" i="1"/>
  <c r="O305" i="1"/>
  <c r="O307" i="1"/>
  <c r="F317" i="1"/>
  <c r="J317" i="1"/>
  <c r="N317" i="1"/>
  <c r="O320" i="1"/>
  <c r="O250" i="1" l="1"/>
  <c r="O252" i="1"/>
  <c r="O317" i="1"/>
  <c r="O262" i="1"/>
  <c r="O233" i="1"/>
  <c r="O216" i="1"/>
  <c r="P67" i="1"/>
  <c r="K5" i="1"/>
  <c r="P29" i="1"/>
  <c r="D5" i="1"/>
  <c r="P116" i="1"/>
  <c r="P69" i="1"/>
  <c r="P63" i="1"/>
  <c r="P73" i="1"/>
  <c r="P126" i="1"/>
  <c r="P49" i="1"/>
  <c r="P37" i="1"/>
  <c r="S9" i="1"/>
  <c r="P108" i="1"/>
  <c r="P30" i="1"/>
  <c r="P132" i="1"/>
  <c r="P122" i="1"/>
  <c r="P6" i="1"/>
  <c r="P40" i="1"/>
  <c r="P120" i="1"/>
  <c r="P115" i="1"/>
  <c r="P43" i="1"/>
  <c r="P33" i="1"/>
  <c r="P317" i="1"/>
  <c r="J212" i="1"/>
  <c r="J10" i="1"/>
  <c r="L198" i="1"/>
  <c r="L297" i="1" s="1"/>
  <c r="L296" i="1" s="1"/>
  <c r="L104" i="1"/>
  <c r="L103" i="1" s="1"/>
  <c r="L87" i="1"/>
  <c r="L7" i="1"/>
  <c r="E198" i="1"/>
  <c r="E297" i="1" s="1"/>
  <c r="E296" i="1" s="1"/>
  <c r="E87" i="1"/>
  <c r="E7" i="1"/>
  <c r="E104" i="1"/>
  <c r="E103" i="1" s="1"/>
  <c r="K198" i="1"/>
  <c r="K297" i="1" s="1"/>
  <c r="K296" i="1" s="1"/>
  <c r="K7" i="1"/>
  <c r="K104" i="1"/>
  <c r="K103" i="1" s="1"/>
  <c r="K87" i="1"/>
  <c r="D198" i="1"/>
  <c r="D297" i="1" s="1"/>
  <c r="D296" i="1" s="1"/>
  <c r="D104" i="1"/>
  <c r="D103" i="1" s="1"/>
  <c r="D87" i="1"/>
  <c r="D7" i="1"/>
  <c r="P315" i="1"/>
  <c r="O254" i="1"/>
  <c r="J198" i="1"/>
  <c r="J297" i="1" s="1"/>
  <c r="J296" i="1" s="1"/>
  <c r="J7" i="1"/>
  <c r="J104" i="1"/>
  <c r="J103" i="1" s="1"/>
  <c r="J87" i="1"/>
  <c r="C7" i="1"/>
  <c r="C198" i="1"/>
  <c r="C87" i="1"/>
  <c r="M5" i="1"/>
  <c r="P269" i="1"/>
  <c r="O226" i="1"/>
  <c r="M212" i="1"/>
  <c r="M203" i="1" s="1"/>
  <c r="M10" i="1"/>
  <c r="F198" i="1"/>
  <c r="F297" i="1" s="1"/>
  <c r="F296" i="1" s="1"/>
  <c r="F7" i="1"/>
  <c r="F104" i="1"/>
  <c r="F103" i="1" s="1"/>
  <c r="F87" i="1"/>
  <c r="P59" i="1"/>
  <c r="P146" i="1"/>
  <c r="P79" i="1"/>
  <c r="P41" i="1"/>
  <c r="P93" i="1"/>
  <c r="P95" i="1"/>
  <c r="H104" i="1"/>
  <c r="H103" i="1" s="1"/>
  <c r="H198" i="1"/>
  <c r="H297" i="1" s="1"/>
  <c r="H296" i="1" s="1"/>
  <c r="H87" i="1"/>
  <c r="H7" i="1"/>
  <c r="P124" i="1"/>
  <c r="N7" i="1"/>
  <c r="N87" i="1"/>
  <c r="N198" i="1"/>
  <c r="N297" i="1" s="1"/>
  <c r="N296" i="1" s="1"/>
  <c r="N104" i="1"/>
  <c r="N103" i="1" s="1"/>
  <c r="O57" i="1"/>
  <c r="P57" i="1" s="1"/>
  <c r="O19" i="1"/>
  <c r="P19" i="1" s="1"/>
  <c r="C352" i="1"/>
  <c r="O196" i="1"/>
  <c r="P250" i="1" s="1"/>
  <c r="O204" i="1"/>
  <c r="P204" i="1" s="1"/>
  <c r="O158" i="1"/>
  <c r="P150" i="1"/>
  <c r="P136" i="1"/>
  <c r="P102" i="1"/>
  <c r="P100" i="1"/>
  <c r="P98" i="1"/>
  <c r="P96" i="1"/>
  <c r="P94" i="1"/>
  <c r="P92" i="1"/>
  <c r="P90" i="1"/>
  <c r="P58" i="1"/>
  <c r="P56" i="1"/>
  <c r="P54" i="1"/>
  <c r="P52" i="1"/>
  <c r="P50" i="1"/>
  <c r="P48" i="1"/>
  <c r="P46" i="1"/>
  <c r="P44" i="1"/>
  <c r="P42" i="1"/>
  <c r="P38" i="1"/>
  <c r="P36" i="1"/>
  <c r="P34" i="1"/>
  <c r="P32" i="1"/>
  <c r="P28" i="1"/>
  <c r="P26" i="1"/>
  <c r="P24" i="1"/>
  <c r="P18" i="1"/>
  <c r="P16" i="1"/>
  <c r="P14" i="1"/>
  <c r="P12" i="1"/>
  <c r="P125" i="1"/>
  <c r="P119" i="1"/>
  <c r="P113" i="1"/>
  <c r="P105" i="1"/>
  <c r="P99" i="1"/>
  <c r="P91" i="1"/>
  <c r="P86" i="1"/>
  <c r="P78" i="1"/>
  <c r="P74" i="1"/>
  <c r="P66" i="1"/>
  <c r="P55" i="1"/>
  <c r="P47" i="1"/>
  <c r="P27" i="1"/>
  <c r="P109" i="1"/>
  <c r="P70" i="1"/>
  <c r="P123" i="1"/>
  <c r="P117" i="1"/>
  <c r="P25" i="1"/>
  <c r="P21" i="1"/>
  <c r="P17" i="1"/>
  <c r="P127" i="1"/>
  <c r="P107" i="1"/>
  <c r="P80" i="1"/>
  <c r="P76" i="1"/>
  <c r="P68" i="1"/>
  <c r="P60" i="1"/>
  <c r="P129" i="1"/>
  <c r="P82" i="1"/>
  <c r="P62" i="1"/>
  <c r="P148" i="1"/>
  <c r="P131" i="1"/>
  <c r="P111" i="1"/>
  <c r="P97" i="1"/>
  <c r="P84" i="1"/>
  <c r="P72" i="1"/>
  <c r="P64" i="1"/>
  <c r="P53" i="1"/>
  <c r="P45" i="1"/>
  <c r="P39" i="1"/>
  <c r="P31" i="1"/>
  <c r="P3" i="1"/>
  <c r="P89" i="1"/>
  <c r="P145" i="1"/>
  <c r="P110" i="1"/>
  <c r="P11" i="1"/>
  <c r="L10" i="1"/>
  <c r="I5" i="1"/>
  <c r="O22" i="1"/>
  <c r="P22" i="1" s="1"/>
  <c r="P301" i="1"/>
  <c r="P319" i="1"/>
  <c r="P255" i="1"/>
  <c r="P316" i="1"/>
  <c r="P282" i="1"/>
  <c r="P258" i="1"/>
  <c r="P240" i="1"/>
  <c r="P337" i="1"/>
  <c r="P149" i="1"/>
  <c r="O308" i="1"/>
  <c r="P308" i="1" s="1"/>
  <c r="P234" i="1"/>
  <c r="P222" i="1"/>
  <c r="P139" i="1"/>
  <c r="N212" i="1"/>
  <c r="N203" i="1" s="1"/>
  <c r="N10" i="1"/>
  <c r="P238" i="1"/>
  <c r="P151" i="1"/>
  <c r="P81" i="1"/>
  <c r="L203" i="1"/>
  <c r="P65" i="1"/>
  <c r="P114" i="1"/>
  <c r="P130" i="1"/>
  <c r="K213" i="1"/>
  <c r="O213" i="1" s="1"/>
  <c r="P213" i="1" s="1"/>
  <c r="K10" i="1"/>
  <c r="C197" i="1"/>
  <c r="O197" i="1" s="1"/>
  <c r="P197" i="1" s="1"/>
  <c r="O4" i="1"/>
  <c r="P143" i="1"/>
  <c r="O23" i="1"/>
  <c r="P23" i="1" s="1"/>
  <c r="P85" i="1"/>
  <c r="G5" i="1"/>
  <c r="P121" i="1"/>
  <c r="P35" i="1"/>
  <c r="P61" i="1"/>
  <c r="P51" i="1"/>
  <c r="P75" i="1"/>
  <c r="P279" i="1" l="1"/>
  <c r="P289" i="1"/>
  <c r="P275" i="1"/>
  <c r="P266" i="1"/>
  <c r="P285" i="1"/>
  <c r="P254" i="1"/>
  <c r="P286" i="1"/>
  <c r="P321" i="1"/>
  <c r="P208" i="1"/>
  <c r="P309" i="1"/>
  <c r="P217" i="1"/>
  <c r="P290" i="1"/>
  <c r="P295" i="1"/>
  <c r="P262" i="1"/>
  <c r="P338" i="1"/>
  <c r="P220" i="1"/>
  <c r="P314" i="1"/>
  <c r="P206" i="1"/>
  <c r="P294" i="1"/>
  <c r="G198" i="1"/>
  <c r="G297" i="1" s="1"/>
  <c r="G296" i="1" s="1"/>
  <c r="G7" i="1"/>
  <c r="G104" i="1"/>
  <c r="G103" i="1" s="1"/>
  <c r="G87" i="1"/>
  <c r="H163" i="1"/>
  <c r="H200" i="1"/>
  <c r="C163" i="1"/>
  <c r="C200" i="1"/>
  <c r="D280" i="1"/>
  <c r="D270" i="1" s="1"/>
  <c r="D202" i="1" s="1"/>
  <c r="D358" i="1" s="1"/>
  <c r="D77" i="1"/>
  <c r="D9" i="1" s="1"/>
  <c r="D164" i="1" s="1"/>
  <c r="K280" i="1"/>
  <c r="K270" i="1" s="1"/>
  <c r="K77" i="1"/>
  <c r="K9" i="1" s="1"/>
  <c r="K164" i="1" s="1"/>
  <c r="O10" i="1"/>
  <c r="P10" i="1" s="1"/>
  <c r="I198" i="1"/>
  <c r="I297" i="1" s="1"/>
  <c r="I296" i="1" s="1"/>
  <c r="I87" i="1"/>
  <c r="I104" i="1"/>
  <c r="I103" i="1" s="1"/>
  <c r="I7" i="1"/>
  <c r="N163" i="1"/>
  <c r="N200" i="1"/>
  <c r="P291" i="1"/>
  <c r="P299" i="1"/>
  <c r="H280" i="1"/>
  <c r="H270" i="1" s="1"/>
  <c r="H202" i="1" s="1"/>
  <c r="H358" i="1" s="1"/>
  <c r="H77" i="1"/>
  <c r="H9" i="1" s="1"/>
  <c r="H164" i="1" s="1"/>
  <c r="F200" i="1"/>
  <c r="F163" i="1"/>
  <c r="P223" i="1"/>
  <c r="P205" i="1"/>
  <c r="P245" i="1"/>
  <c r="P303" i="1"/>
  <c r="C297" i="1"/>
  <c r="P199" i="1"/>
  <c r="P225" i="1"/>
  <c r="P287" i="1"/>
  <c r="P263" i="1"/>
  <c r="P344" i="1"/>
  <c r="P310" i="1"/>
  <c r="E200" i="1"/>
  <c r="E163" i="1"/>
  <c r="L200" i="1"/>
  <c r="L163" i="1"/>
  <c r="J203" i="1"/>
  <c r="O212" i="1"/>
  <c r="P212" i="1" s="1"/>
  <c r="P219" i="1"/>
  <c r="P312" i="1"/>
  <c r="N280" i="1"/>
  <c r="N270" i="1" s="1"/>
  <c r="N202" i="1" s="1"/>
  <c r="N358" i="1" s="1"/>
  <c r="N77" i="1"/>
  <c r="N9" i="1" s="1"/>
  <c r="C280" i="1"/>
  <c r="C77" i="1"/>
  <c r="J280" i="1"/>
  <c r="J270" i="1" s="1"/>
  <c r="J77" i="1"/>
  <c r="J9" i="1" s="1"/>
  <c r="O352" i="1"/>
  <c r="P251" i="1"/>
  <c r="P224" i="1"/>
  <c r="P244" i="1"/>
  <c r="P300" i="1"/>
  <c r="P227" i="1"/>
  <c r="P210" i="1"/>
  <c r="P207" i="1"/>
  <c r="P256" i="1"/>
  <c r="P230" i="1"/>
  <c r="P298" i="1"/>
  <c r="P218" i="1"/>
  <c r="P284" i="1"/>
  <c r="P293" i="1"/>
  <c r="P272" i="1"/>
  <c r="P304" i="1"/>
  <c r="P302" i="1"/>
  <c r="P322" i="1"/>
  <c r="P339" i="1"/>
  <c r="P248" i="1"/>
  <c r="P277" i="1"/>
  <c r="P221" i="1"/>
  <c r="P214" i="1"/>
  <c r="P247" i="1"/>
  <c r="P267" i="1"/>
  <c r="P288" i="1"/>
  <c r="P324" i="1"/>
  <c r="P276" i="1"/>
  <c r="P345" i="1"/>
  <c r="P239" i="1"/>
  <c r="P260" i="1"/>
  <c r="P278" i="1"/>
  <c r="P306" i="1"/>
  <c r="P318" i="1"/>
  <c r="P246" i="1"/>
  <c r="P264" i="1"/>
  <c r="P313" i="1"/>
  <c r="P323" i="1"/>
  <c r="P342" i="1"/>
  <c r="P343" i="1"/>
  <c r="P257" i="1"/>
  <c r="P311" i="1"/>
  <c r="P261" i="1"/>
  <c r="P209" i="1"/>
  <c r="P243" i="1"/>
  <c r="P274" i="1"/>
  <c r="P237" i="1"/>
  <c r="P232" i="1"/>
  <c r="P241" i="1"/>
  <c r="P292" i="1"/>
  <c r="P259" i="1"/>
  <c r="P341" i="1"/>
  <c r="P346" i="1"/>
  <c r="P211" i="1"/>
  <c r="P236" i="1"/>
  <c r="P265" i="1"/>
  <c r="P340" i="1"/>
  <c r="P253" i="1"/>
  <c r="P229" i="1"/>
  <c r="P320" i="1"/>
  <c r="P235" i="1"/>
  <c r="P226" i="1"/>
  <c r="P242" i="1"/>
  <c r="P271" i="1"/>
  <c r="M198" i="1"/>
  <c r="M297" i="1" s="1"/>
  <c r="M296" i="1" s="1"/>
  <c r="M87" i="1"/>
  <c r="O87" i="1" s="1"/>
  <c r="M7" i="1"/>
  <c r="M104" i="1"/>
  <c r="M103" i="1" s="1"/>
  <c r="C103" i="1"/>
  <c r="K203" i="1"/>
  <c r="K202" i="1" s="1"/>
  <c r="K358" i="1" s="1"/>
  <c r="J200" i="1"/>
  <c r="J163" i="1"/>
  <c r="P273" i="1"/>
  <c r="P283" i="1"/>
  <c r="P249" i="1"/>
  <c r="P305" i="1"/>
  <c r="K200" i="1"/>
  <c r="K163" i="1"/>
  <c r="E280" i="1"/>
  <c r="E270" i="1" s="1"/>
  <c r="E202" i="1" s="1"/>
  <c r="E358" i="1" s="1"/>
  <c r="E77" i="1"/>
  <c r="E9" i="1" s="1"/>
  <c r="E164" i="1" s="1"/>
  <c r="E165" i="1" s="1"/>
  <c r="L280" i="1"/>
  <c r="L270" i="1" s="1"/>
  <c r="L202" i="1" s="1"/>
  <c r="L358" i="1" s="1"/>
  <c r="L77" i="1"/>
  <c r="L9" i="1" s="1"/>
  <c r="P215" i="1"/>
  <c r="P332" i="1"/>
  <c r="P268" i="1"/>
  <c r="P307" i="1"/>
  <c r="P281" i="1"/>
  <c r="F280" i="1"/>
  <c r="F270" i="1" s="1"/>
  <c r="F202" i="1" s="1"/>
  <c r="F358" i="1" s="1"/>
  <c r="F77" i="1"/>
  <c r="F9" i="1" s="1"/>
  <c r="F164" i="1" s="1"/>
  <c r="F165" i="1" s="1"/>
  <c r="O5" i="1"/>
  <c r="P5" i="1" s="1"/>
  <c r="D200" i="1"/>
  <c r="D163" i="1"/>
  <c r="P228" i="1"/>
  <c r="P231" i="1"/>
  <c r="P252" i="1"/>
  <c r="P233" i="1"/>
  <c r="P216" i="1"/>
  <c r="O103" i="1" l="1"/>
  <c r="P103" i="1" s="1"/>
  <c r="K133" i="1"/>
  <c r="K135" i="1" s="1"/>
  <c r="K328" i="1" s="1"/>
  <c r="O198" i="1"/>
  <c r="P198" i="1" s="1"/>
  <c r="H165" i="1"/>
  <c r="H172" i="1" s="1"/>
  <c r="O7" i="1"/>
  <c r="O163" i="1" s="1"/>
  <c r="K165" i="1"/>
  <c r="K166" i="1" s="1"/>
  <c r="K167" i="1" s="1"/>
  <c r="K168" i="1" s="1"/>
  <c r="D165" i="1"/>
  <c r="D172" i="1" s="1"/>
  <c r="N164" i="1"/>
  <c r="N165" i="1" s="1"/>
  <c r="N133" i="1"/>
  <c r="J164" i="1"/>
  <c r="J165" i="1" s="1"/>
  <c r="J133" i="1"/>
  <c r="L164" i="1"/>
  <c r="L165" i="1" s="1"/>
  <c r="L133" i="1"/>
  <c r="C270" i="1"/>
  <c r="E326" i="1"/>
  <c r="E357" i="1"/>
  <c r="E359" i="1" s="1"/>
  <c r="O297" i="1"/>
  <c r="P297" i="1" s="1"/>
  <c r="C296" i="1"/>
  <c r="O296" i="1" s="1"/>
  <c r="P296" i="1" s="1"/>
  <c r="O104" i="1"/>
  <c r="N326" i="1"/>
  <c r="N357" i="1"/>
  <c r="N359" i="1" s="1"/>
  <c r="I280" i="1"/>
  <c r="I270" i="1" s="1"/>
  <c r="I202" i="1" s="1"/>
  <c r="I358" i="1" s="1"/>
  <c r="I77" i="1"/>
  <c r="I9" i="1" s="1"/>
  <c r="I164" i="1" s="1"/>
  <c r="G163" i="1"/>
  <c r="G200" i="1"/>
  <c r="D357" i="1"/>
  <c r="D359" i="1" s="1"/>
  <c r="D326" i="1"/>
  <c r="E172" i="1"/>
  <c r="E166" i="1"/>
  <c r="E167" i="1" s="1"/>
  <c r="E168" i="1" s="1"/>
  <c r="M200" i="1"/>
  <c r="M163" i="1"/>
  <c r="F326" i="1"/>
  <c r="F357" i="1"/>
  <c r="F359" i="1" s="1"/>
  <c r="M280" i="1"/>
  <c r="M270" i="1" s="1"/>
  <c r="M202" i="1" s="1"/>
  <c r="M358" i="1" s="1"/>
  <c r="M77" i="1"/>
  <c r="M9" i="1" s="1"/>
  <c r="M164" i="1" s="1"/>
  <c r="L357" i="1"/>
  <c r="L359" i="1" s="1"/>
  <c r="L326" i="1"/>
  <c r="C357" i="1"/>
  <c r="H357" i="1"/>
  <c r="H359" i="1" s="1"/>
  <c r="H326" i="1"/>
  <c r="D133" i="1"/>
  <c r="F166" i="1"/>
  <c r="F167" i="1" s="1"/>
  <c r="F168" i="1" s="1"/>
  <c r="F172" i="1"/>
  <c r="K326" i="1"/>
  <c r="K357" i="1"/>
  <c r="K359" i="1" s="1"/>
  <c r="J357" i="1"/>
  <c r="C9" i="1"/>
  <c r="J202" i="1"/>
  <c r="J358" i="1" s="1"/>
  <c r="O203" i="1"/>
  <c r="P203" i="1" s="1"/>
  <c r="E133" i="1"/>
  <c r="F133" i="1"/>
  <c r="I200" i="1"/>
  <c r="I163" i="1"/>
  <c r="H133" i="1"/>
  <c r="G280" i="1"/>
  <c r="G270" i="1" s="1"/>
  <c r="G202" i="1" s="1"/>
  <c r="G358" i="1" s="1"/>
  <c r="G77" i="1"/>
  <c r="G9" i="1" s="1"/>
  <c r="G164" i="1" s="1"/>
  <c r="D166" i="1" l="1"/>
  <c r="D167" i="1" s="1"/>
  <c r="D168" i="1" s="1"/>
  <c r="H166" i="1"/>
  <c r="H167" i="1" s="1"/>
  <c r="H168" i="1" s="1"/>
  <c r="K172" i="1"/>
  <c r="G165" i="1"/>
  <c r="G166" i="1" s="1"/>
  <c r="G167" i="1" s="1"/>
  <c r="G168" i="1" s="1"/>
  <c r="P7" i="1"/>
  <c r="H360" i="1"/>
  <c r="H361" i="1" s="1"/>
  <c r="H362" i="1" s="1"/>
  <c r="L360" i="1"/>
  <c r="L361" i="1" s="1"/>
  <c r="L362" i="1" s="1"/>
  <c r="F360" i="1"/>
  <c r="F361" i="1" s="1"/>
  <c r="F362" i="1" s="1"/>
  <c r="D360" i="1"/>
  <c r="D361" i="1" s="1"/>
  <c r="D362" i="1" s="1"/>
  <c r="K360" i="1"/>
  <c r="K361" i="1" s="1"/>
  <c r="K362" i="1" s="1"/>
  <c r="L166" i="1"/>
  <c r="L167" i="1" s="1"/>
  <c r="L168" i="1" s="1"/>
  <c r="L172" i="1"/>
  <c r="J359" i="1"/>
  <c r="J326" i="1"/>
  <c r="M326" i="1"/>
  <c r="M357" i="1"/>
  <c r="G326" i="1"/>
  <c r="G357" i="1"/>
  <c r="G359" i="1" s="1"/>
  <c r="F135" i="1"/>
  <c r="F328" i="1" s="1"/>
  <c r="F330" i="1" s="1"/>
  <c r="F334" i="1" s="1"/>
  <c r="F347" i="1" s="1"/>
  <c r="F351" i="1" s="1"/>
  <c r="F353" i="1" s="1"/>
  <c r="O200" i="1"/>
  <c r="M165" i="1"/>
  <c r="O270" i="1"/>
  <c r="P270" i="1" s="1"/>
  <c r="C202" i="1"/>
  <c r="J166" i="1"/>
  <c r="J167" i="1" s="1"/>
  <c r="J168" i="1" s="1"/>
  <c r="J172" i="1"/>
  <c r="N135" i="1"/>
  <c r="N328" i="1" s="1"/>
  <c r="N330" i="1" s="1"/>
  <c r="N334" i="1" s="1"/>
  <c r="N347" i="1" s="1"/>
  <c r="N351" i="1" s="1"/>
  <c r="N353" i="1" s="1"/>
  <c r="E360" i="1"/>
  <c r="E361" i="1" s="1"/>
  <c r="E362" i="1" s="1"/>
  <c r="G172" i="1"/>
  <c r="I326" i="1"/>
  <c r="I357" i="1"/>
  <c r="I359" i="1" s="1"/>
  <c r="I165" i="1"/>
  <c r="J135" i="1"/>
  <c r="J328" i="1" s="1"/>
  <c r="N360" i="1"/>
  <c r="N361" i="1" s="1"/>
  <c r="N362" i="1" s="1"/>
  <c r="C164" i="1"/>
  <c r="C165" i="1" s="1"/>
  <c r="O9" i="1"/>
  <c r="C133" i="1"/>
  <c r="H135" i="1"/>
  <c r="H328" i="1" s="1"/>
  <c r="H330" i="1" s="1"/>
  <c r="H334" i="1" s="1"/>
  <c r="H347" i="1" s="1"/>
  <c r="H351" i="1" s="1"/>
  <c r="H353" i="1" s="1"/>
  <c r="I133" i="1"/>
  <c r="E135" i="1"/>
  <c r="E328" i="1" s="1"/>
  <c r="E330" i="1" s="1"/>
  <c r="E334" i="1" s="1"/>
  <c r="E347" i="1" s="1"/>
  <c r="E351" i="1" s="1"/>
  <c r="E353" i="1" s="1"/>
  <c r="O77" i="1"/>
  <c r="P77" i="1" s="1"/>
  <c r="K330" i="1"/>
  <c r="K334" i="1" s="1"/>
  <c r="K347" i="1" s="1"/>
  <c r="K351" i="1" s="1"/>
  <c r="K353" i="1" s="1"/>
  <c r="D135" i="1"/>
  <c r="D328" i="1" s="1"/>
  <c r="D330" i="1" s="1"/>
  <c r="D334" i="1" s="1"/>
  <c r="D347" i="1" s="1"/>
  <c r="D351" i="1" s="1"/>
  <c r="D353" i="1" s="1"/>
  <c r="M359" i="1"/>
  <c r="M133" i="1"/>
  <c r="K137" i="1"/>
  <c r="K141" i="1" s="1"/>
  <c r="K153" i="1" s="1"/>
  <c r="K157" i="1" s="1"/>
  <c r="K159" i="1" s="1"/>
  <c r="G133" i="1"/>
  <c r="O280" i="1"/>
  <c r="P280" i="1" s="1"/>
  <c r="L135" i="1"/>
  <c r="L328" i="1" s="1"/>
  <c r="L330" i="1" s="1"/>
  <c r="L334" i="1" s="1"/>
  <c r="L347" i="1" s="1"/>
  <c r="L351" i="1" s="1"/>
  <c r="L353" i="1" s="1"/>
  <c r="N166" i="1"/>
  <c r="N167" i="1" s="1"/>
  <c r="N168" i="1" s="1"/>
  <c r="N172" i="1"/>
  <c r="L137" i="1" l="1"/>
  <c r="L141" i="1" s="1"/>
  <c r="L153" i="1" s="1"/>
  <c r="L157" i="1" s="1"/>
  <c r="L159" i="1" s="1"/>
  <c r="D137" i="1"/>
  <c r="D141" i="1" s="1"/>
  <c r="D153" i="1" s="1"/>
  <c r="D157" i="1" s="1"/>
  <c r="D159" i="1" s="1"/>
  <c r="E137" i="1"/>
  <c r="E141" i="1" s="1"/>
  <c r="E153" i="1" s="1"/>
  <c r="E157" i="1" s="1"/>
  <c r="E159" i="1" s="1"/>
  <c r="N137" i="1"/>
  <c r="N141" i="1" s="1"/>
  <c r="N153" i="1" s="1"/>
  <c r="N157" i="1" s="1"/>
  <c r="N159" i="1" s="1"/>
  <c r="J330" i="1"/>
  <c r="J334" i="1" s="1"/>
  <c r="J347" i="1" s="1"/>
  <c r="J351" i="1" s="1"/>
  <c r="J353" i="1" s="1"/>
  <c r="I360" i="1"/>
  <c r="I361" i="1" s="1"/>
  <c r="I362" i="1" s="1"/>
  <c r="G360" i="1"/>
  <c r="G361" i="1" s="1"/>
  <c r="G362" i="1" s="1"/>
  <c r="O133" i="1"/>
  <c r="P133" i="1" s="1"/>
  <c r="C135" i="1"/>
  <c r="C137" i="1" s="1"/>
  <c r="I166" i="1"/>
  <c r="I167" i="1" s="1"/>
  <c r="I168" i="1" s="1"/>
  <c r="I172" i="1"/>
  <c r="I135" i="1"/>
  <c r="I328" i="1" s="1"/>
  <c r="I330" i="1" s="1"/>
  <c r="I334" i="1" s="1"/>
  <c r="I347" i="1" s="1"/>
  <c r="I351" i="1" s="1"/>
  <c r="I353" i="1" s="1"/>
  <c r="J360" i="1"/>
  <c r="J361" i="1" s="1"/>
  <c r="J362" i="1" s="1"/>
  <c r="G135" i="1"/>
  <c r="G328" i="1" s="1"/>
  <c r="G330" i="1" s="1"/>
  <c r="G334" i="1" s="1"/>
  <c r="G347" i="1" s="1"/>
  <c r="G351" i="1" s="1"/>
  <c r="G353" i="1" s="1"/>
  <c r="M360" i="1"/>
  <c r="M361" i="1" s="1"/>
  <c r="M362" i="1" s="1"/>
  <c r="C172" i="1"/>
  <c r="C166" i="1"/>
  <c r="C167" i="1" s="1"/>
  <c r="C168" i="1" s="1"/>
  <c r="J137" i="1"/>
  <c r="J141" i="1" s="1"/>
  <c r="J153" i="1" s="1"/>
  <c r="J157" i="1" s="1"/>
  <c r="J159" i="1" s="1"/>
  <c r="F137" i="1"/>
  <c r="F141" i="1" s="1"/>
  <c r="F153" i="1" s="1"/>
  <c r="F157" i="1" s="1"/>
  <c r="F159" i="1" s="1"/>
  <c r="O357" i="1"/>
  <c r="P200" i="1"/>
  <c r="M135" i="1"/>
  <c r="M328" i="1" s="1"/>
  <c r="M330" i="1" s="1"/>
  <c r="M334" i="1" s="1"/>
  <c r="M347" i="1" s="1"/>
  <c r="M351" i="1" s="1"/>
  <c r="M353" i="1" s="1"/>
  <c r="O164" i="1"/>
  <c r="O165" i="1" s="1"/>
  <c r="P9" i="1"/>
  <c r="S10" i="1" s="1"/>
  <c r="H137" i="1"/>
  <c r="H141" i="1" s="1"/>
  <c r="H153" i="1" s="1"/>
  <c r="H157" i="1" s="1"/>
  <c r="H159" i="1" s="1"/>
  <c r="C358" i="1"/>
  <c r="C359" i="1" s="1"/>
  <c r="O202" i="1"/>
  <c r="C326" i="1"/>
  <c r="M172" i="1"/>
  <c r="M166" i="1"/>
  <c r="M167" i="1" s="1"/>
  <c r="M168" i="1" s="1"/>
  <c r="I137" i="1" l="1"/>
  <c r="I141" i="1" s="1"/>
  <c r="I153" i="1" s="1"/>
  <c r="I157" i="1" s="1"/>
  <c r="I159" i="1" s="1"/>
  <c r="G137" i="1"/>
  <c r="G141" i="1" s="1"/>
  <c r="G153" i="1" s="1"/>
  <c r="G157" i="1" s="1"/>
  <c r="G159" i="1" s="1"/>
  <c r="M137" i="1"/>
  <c r="M141" i="1" s="1"/>
  <c r="M153" i="1" s="1"/>
  <c r="M157" i="1" s="1"/>
  <c r="M159" i="1" s="1"/>
  <c r="O326" i="1"/>
  <c r="P326" i="1" s="1"/>
  <c r="C141" i="1"/>
  <c r="O358" i="1"/>
  <c r="O359" i="1" s="1"/>
  <c r="P202" i="1"/>
  <c r="O166" i="1"/>
  <c r="O167" i="1" s="1"/>
  <c r="O168" i="1" s="1"/>
  <c r="C328" i="1"/>
  <c r="O328" i="1" s="1"/>
  <c r="P328" i="1" s="1"/>
  <c r="O135" i="1"/>
  <c r="P135" i="1" s="1"/>
  <c r="C360" i="1"/>
  <c r="C361" i="1" s="1"/>
  <c r="C362" i="1" s="1"/>
  <c r="O137" i="1" l="1"/>
  <c r="P137" i="1" s="1"/>
  <c r="C153" i="1"/>
  <c r="O141" i="1"/>
  <c r="P141" i="1" s="1"/>
  <c r="O360" i="1"/>
  <c r="O361" i="1" s="1"/>
  <c r="O362" i="1" s="1"/>
  <c r="C330" i="1"/>
  <c r="C334" i="1" l="1"/>
  <c r="O330" i="1"/>
  <c r="P330" i="1" s="1"/>
  <c r="O153" i="1"/>
  <c r="C157" i="1"/>
  <c r="C159" i="1" s="1"/>
  <c r="O157" i="1" l="1"/>
  <c r="O159" i="1" s="1"/>
  <c r="P153" i="1"/>
  <c r="O334" i="1"/>
  <c r="C347" i="1"/>
  <c r="C351" i="1" l="1"/>
  <c r="C353" i="1" s="1"/>
  <c r="C348" i="1"/>
  <c r="O348" i="1" s="1"/>
  <c r="O347" i="1"/>
  <c r="P334" i="1"/>
  <c r="O351" i="1" l="1"/>
  <c r="O353" i="1" s="1"/>
  <c r="P347" i="1"/>
  <c r="R347" i="1"/>
</calcChain>
</file>

<file path=xl/sharedStrings.xml><?xml version="1.0" encoding="utf-8"?>
<sst xmlns="http://schemas.openxmlformats.org/spreadsheetml/2006/main" count="499" uniqueCount="320">
  <si>
    <t>Conceptos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</si>
  <si>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</si>
  <si>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</si>
  <si>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</si>
  <si>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</si>
  <si>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</si>
  <si>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</si>
  <si>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</si>
  <si>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</si>
  <si>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</si>
  <si>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</si>
  <si>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</si>
  <si>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</si>
  <si>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</si>
  <si>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Ventas </t>
  </si>
  <si>
    <t>Descuentos</t>
  </si>
  <si>
    <t>Ventas netas</t>
  </si>
  <si>
    <t>Costo de ventas</t>
  </si>
  <si>
    <t>Utilidad bruta</t>
  </si>
  <si>
    <t xml:space="preserve">Gastos de Venta y Admninistración </t>
  </si>
  <si>
    <t>G. Ventas</t>
  </si>
  <si>
    <t>4-2-01-01-00-00</t>
  </si>
  <si>
    <t>SALARIOS Y PRESTACIONES</t>
  </si>
  <si>
    <t>G. Admón</t>
  </si>
  <si>
    <t>4-2-01-01-01-00</t>
  </si>
  <si>
    <t>Salario ordinario</t>
  </si>
  <si>
    <t>4-2-01-01-02-00</t>
  </si>
  <si>
    <t>Horas extras</t>
  </si>
  <si>
    <t>4-2-01-01-03-00</t>
  </si>
  <si>
    <t>Comisiones por ventas</t>
  </si>
  <si>
    <t>4-2-01-01-04-00</t>
  </si>
  <si>
    <t>Incentivos</t>
  </si>
  <si>
    <t>4-2-01-01-05-00</t>
  </si>
  <si>
    <t>Bonificaciones</t>
  </si>
  <si>
    <t>4-2-01-01-06-00</t>
  </si>
  <si>
    <t>Deprec. Veh. Empleados</t>
  </si>
  <si>
    <t>4-2-01-01-07-00</t>
  </si>
  <si>
    <t>Viaticos de alimentación</t>
  </si>
  <si>
    <t>4-2-01-01-08-00</t>
  </si>
  <si>
    <t>Viaticos de transporte</t>
  </si>
  <si>
    <t>4-2-01-01-09-00</t>
  </si>
  <si>
    <t>Vacaciones</t>
  </si>
  <si>
    <t>4-2-01-01-10-00</t>
  </si>
  <si>
    <t>Aguinaldo</t>
  </si>
  <si>
    <t>4-2-01-01-11-00</t>
  </si>
  <si>
    <t>Indemnizacion</t>
  </si>
  <si>
    <t>4-2-01-01-12-00</t>
  </si>
  <si>
    <t>4-2-01-01-13-00</t>
  </si>
  <si>
    <t>4-2-01-01-14-00</t>
  </si>
  <si>
    <t>Uniformes al personal</t>
  </si>
  <si>
    <t>4-2-01-01-15-00</t>
  </si>
  <si>
    <t>Gastos medicos</t>
  </si>
  <si>
    <t>4-2-01-01-16-00</t>
  </si>
  <si>
    <t>Seguro colectivo de vida</t>
  </si>
  <si>
    <t>4-2-01-01-17-00</t>
  </si>
  <si>
    <t>Ayuda postmorten</t>
  </si>
  <si>
    <t>4-2-01-01-18-00</t>
  </si>
  <si>
    <t>Cafeteria</t>
  </si>
  <si>
    <t>4-2-01-01-19-00</t>
  </si>
  <si>
    <t>Aporte celebraciones</t>
  </si>
  <si>
    <t>4-2-01-02-00-00</t>
  </si>
  <si>
    <t>CAPACITACIONES</t>
  </si>
  <si>
    <t>4-2-01-02-01-00</t>
  </si>
  <si>
    <t>Capacitacion interna</t>
  </si>
  <si>
    <t>4-2-01-02-02-00</t>
  </si>
  <si>
    <t>Capacitacion externa</t>
  </si>
  <si>
    <t>4-2-01-03-00-00</t>
  </si>
  <si>
    <t>ASESORIA Y ASISTENCIA TECNICA</t>
  </si>
  <si>
    <t>4-2-01-03-01-00</t>
  </si>
  <si>
    <t>4-2-01-03-02-00</t>
  </si>
  <si>
    <t>Honorarios informática</t>
  </si>
  <si>
    <t>4-2-01-03-03-00</t>
  </si>
  <si>
    <t>Honorarios auditoria</t>
  </si>
  <si>
    <t>4-2-01-03-04-00</t>
  </si>
  <si>
    <t>4-2-01-03-05-00</t>
  </si>
  <si>
    <t>Honorarios contables</t>
  </si>
  <si>
    <t>4-2-01-03-06-00</t>
  </si>
  <si>
    <t>Otros honorarios</t>
  </si>
  <si>
    <t>4-2-01-04-00-00</t>
  </si>
  <si>
    <t>MANTENIMIENTO Y REPARACIONES</t>
  </si>
  <si>
    <t>4-2-01-04-01-00</t>
  </si>
  <si>
    <t>Mantto. Edificios arrendados</t>
  </si>
  <si>
    <t>4-2-01-04-02-00</t>
  </si>
  <si>
    <t>Mantto. Mobiliario y equipo de oficina</t>
  </si>
  <si>
    <t>4-2-01-04-03-00</t>
  </si>
  <si>
    <t>Mantto. Equipo de cómputo</t>
  </si>
  <si>
    <t>4-2-01-04-04-00</t>
  </si>
  <si>
    <t>Mantto. Herramientas</t>
  </si>
  <si>
    <t>4-2-01-04-05-00</t>
  </si>
  <si>
    <t>Mantto. Equipo rodante</t>
  </si>
  <si>
    <t>4-2-01-04-06-00</t>
  </si>
  <si>
    <t>4-2-01-04-07-00</t>
  </si>
  <si>
    <t>4-2-01-04-08-00</t>
  </si>
  <si>
    <t>4-2-01-04-09-00</t>
  </si>
  <si>
    <t>Mantto. Areas verdes y edificio</t>
  </si>
  <si>
    <t>4-2-01-04-10-00</t>
  </si>
  <si>
    <t>Mantto. Motor estacionario</t>
  </si>
  <si>
    <t>4-2-01-04-11-00</t>
  </si>
  <si>
    <t>4-2-01-04-12-00</t>
  </si>
  <si>
    <t>4-2-01-04-13-00</t>
  </si>
  <si>
    <t>4-2-01-04-14-00</t>
  </si>
  <si>
    <t>Mantto. Equipo diverso</t>
  </si>
  <si>
    <t>4-2-01-04-15-00</t>
  </si>
  <si>
    <t>Mantto. Equipo especializado</t>
  </si>
  <si>
    <t>4-2-01-04-16-00</t>
  </si>
  <si>
    <t>Mantto Aires Acondicionados</t>
  </si>
  <si>
    <t>4-2-01-05-00-00</t>
  </si>
  <si>
    <t>ARRENDAMIENTO</t>
  </si>
  <si>
    <t>4-2-01-05-01-00</t>
  </si>
  <si>
    <t>4-2-01-05-02-00</t>
  </si>
  <si>
    <t>Arrendamiento edificios</t>
  </si>
  <si>
    <t>4-2-01-05-03-00</t>
  </si>
  <si>
    <t>Alquiler varios</t>
  </si>
  <si>
    <t>4-2-01-06-00-00</t>
  </si>
  <si>
    <t>SERVICIOS BASICOS</t>
  </si>
  <si>
    <t>4-2-01-06-01-00</t>
  </si>
  <si>
    <t>4-2-01-06-02-00</t>
  </si>
  <si>
    <t>4-2-01-06-03-00</t>
  </si>
  <si>
    <t>Servicios internet</t>
  </si>
  <si>
    <t>4-2-01-06-04-00</t>
  </si>
  <si>
    <t>Servicos agua potable</t>
  </si>
  <si>
    <t>4-2-01-06-05-00</t>
  </si>
  <si>
    <t>Agua purificada</t>
  </si>
  <si>
    <t>4-2-01-06-06-00</t>
  </si>
  <si>
    <t>Servicos agua en pipa</t>
  </si>
  <si>
    <t>4-2-01-06-07-00</t>
  </si>
  <si>
    <t>4-2-01-07-00-00</t>
  </si>
  <si>
    <t>SEGUROS</t>
  </si>
  <si>
    <t>4-2-01-07-01-00</t>
  </si>
  <si>
    <t>Seguro automovil</t>
  </si>
  <si>
    <t>4-2-01-07-02-00</t>
  </si>
  <si>
    <t>Seguro responsabilidad civil</t>
  </si>
  <si>
    <t>4-2-01-07-03-00</t>
  </si>
  <si>
    <t>Seguro incendio</t>
  </si>
  <si>
    <t>4-2-01-07-04-00</t>
  </si>
  <si>
    <t>Seguro accidentes personales colectivo</t>
  </si>
  <si>
    <t>4-2-01-07-05-00</t>
  </si>
  <si>
    <t>4-2-01-08-00-00</t>
  </si>
  <si>
    <t>COMBUSTIBLE Y LUBRICANTES</t>
  </si>
  <si>
    <t>4-2-01-08-01-00</t>
  </si>
  <si>
    <t>Combustible y lubricantes</t>
  </si>
  <si>
    <t>4-2-01-09-00-00</t>
  </si>
  <si>
    <t>SUMINISTROS</t>
  </si>
  <si>
    <t>4-2-01-09-01-00</t>
  </si>
  <si>
    <t>4-2-01-09-02-00</t>
  </si>
  <si>
    <t>Accesorios para computadoras</t>
  </si>
  <si>
    <t>4-2-01-09-03-00</t>
  </si>
  <si>
    <t>Formularios impresos</t>
  </si>
  <si>
    <t>4-2-01-09-04-00</t>
  </si>
  <si>
    <t>Fotocopias</t>
  </si>
  <si>
    <t>4-2-01-09-05-00</t>
  </si>
  <si>
    <t>Materiales de limpieza</t>
  </si>
  <si>
    <t>4-2-01-09-06-00</t>
  </si>
  <si>
    <t>Material de empaque</t>
  </si>
  <si>
    <t>4-2-01-09-07-00</t>
  </si>
  <si>
    <t>4-2-01-09-08-00</t>
  </si>
  <si>
    <t>Utencilios de Cocina</t>
  </si>
  <si>
    <t>4-2-01-09-09-00</t>
  </si>
  <si>
    <t>Productos para nuevas recetas</t>
  </si>
  <si>
    <t>4-2-01-09-10-00</t>
  </si>
  <si>
    <t>4-2-01-10-00-00</t>
  </si>
  <si>
    <t>PUBLICIDAD Y MERCADEO</t>
  </si>
  <si>
    <t>4-2-01-10-01-00</t>
  </si>
  <si>
    <t>Publicidad prensa y revistas</t>
  </si>
  <si>
    <t>4-2-01-10-02-00</t>
  </si>
  <si>
    <t>Publicidad radio</t>
  </si>
  <si>
    <t>4-2-01-10-03-00</t>
  </si>
  <si>
    <t>Publicidad TV</t>
  </si>
  <si>
    <t>4-2-01-10-04-00</t>
  </si>
  <si>
    <t>Publicidad cine</t>
  </si>
  <si>
    <t>4-2-01-10-05-00</t>
  </si>
  <si>
    <t>Publicidad vallas</t>
  </si>
  <si>
    <t>4-2-01-10-06-00</t>
  </si>
  <si>
    <t>Publicidad rotulos</t>
  </si>
  <si>
    <t>4-2-01-10-07-00</t>
  </si>
  <si>
    <t>Publicidad banners</t>
  </si>
  <si>
    <t>4-2-01-10-08-00</t>
  </si>
  <si>
    <t>Publicidad mopis</t>
  </si>
  <si>
    <t>4-2-01-10-09-00</t>
  </si>
  <si>
    <t>Publicidad WEB</t>
  </si>
  <si>
    <t>4-2-01-10-10-00</t>
  </si>
  <si>
    <t>Degustaciones</t>
  </si>
  <si>
    <t>4-2-01-10-11-00</t>
  </si>
  <si>
    <t>Atenciones y Eventos</t>
  </si>
  <si>
    <t>4-2-01-10-12-00</t>
  </si>
  <si>
    <t>Bolsas de cortesia</t>
  </si>
  <si>
    <t>4-2-01-10-13-00</t>
  </si>
  <si>
    <t>Patrocinios</t>
  </si>
  <si>
    <t>4-2-01-10-14-00</t>
  </si>
  <si>
    <t>Suscripciones</t>
  </si>
  <si>
    <t>4-2-01-11-00-00</t>
  </si>
  <si>
    <t>IMPUESTOS, TASAS Y DERECHOS</t>
  </si>
  <si>
    <t>4-2-01-11-01-00</t>
  </si>
  <si>
    <t>Impuesto municipal por ingresos IMI</t>
  </si>
  <si>
    <t>4-2-01-11-02-00</t>
  </si>
  <si>
    <t>Matricula por registros contables</t>
  </si>
  <si>
    <t>4-2-01-11-03-00</t>
  </si>
  <si>
    <t>Timbres fiscales</t>
  </si>
  <si>
    <t>4-2-01-11-04-00</t>
  </si>
  <si>
    <t>Derecho a parqueo</t>
  </si>
  <si>
    <t>4-2-01-11-05-00</t>
  </si>
  <si>
    <t>Solvencias</t>
  </si>
  <si>
    <t>4-2-01-11-06-00</t>
  </si>
  <si>
    <t>Servicios fitosanitarios</t>
  </si>
  <si>
    <t>4-2-01-11-07-00</t>
  </si>
  <si>
    <t>Derecho de inspeccion</t>
  </si>
  <si>
    <t>4-2-01-11-08-00</t>
  </si>
  <si>
    <t>Membresias</t>
  </si>
  <si>
    <t>4-2-01-11-09-00</t>
  </si>
  <si>
    <t>Comision afiliacion T.Credito</t>
  </si>
  <si>
    <t>4-2-01-11-10-00</t>
  </si>
  <si>
    <t>Licencias</t>
  </si>
  <si>
    <t>4-2-01-11-99-00</t>
  </si>
  <si>
    <t>Otras tasas e impuestos</t>
  </si>
  <si>
    <t>4-2-01-12-00-00</t>
  </si>
  <si>
    <t>SEGURIDAD Y PROTECCION</t>
  </si>
  <si>
    <t>4-2-01-12-01-00</t>
  </si>
  <si>
    <t>Servicio de vigilancia</t>
  </si>
  <si>
    <t>4-2-01-12-02-00</t>
  </si>
  <si>
    <t>Equipos de proteccion</t>
  </si>
  <si>
    <t>4-2-01-12-03-00</t>
  </si>
  <si>
    <t>Control de plagas</t>
  </si>
  <si>
    <t>4-2-01-12-04-00</t>
  </si>
  <si>
    <t>Extintores</t>
  </si>
  <si>
    <t>4-2-01-12-05-00</t>
  </si>
  <si>
    <t>Mantt. Extintores</t>
  </si>
  <si>
    <t>4-2-01-13-00-00</t>
  </si>
  <si>
    <t>RESERVAS</t>
  </si>
  <si>
    <t>4-2-01-13-01-00</t>
  </si>
  <si>
    <t>Estimacion cuentas incobrables</t>
  </si>
  <si>
    <t>4-2-01-13-02-00</t>
  </si>
  <si>
    <t>Reserva obsolescencia inventario</t>
  </si>
  <si>
    <t>4-2-01-14-00-00</t>
  </si>
  <si>
    <t>SERVICIOS TI &amp; OUTSOURCING</t>
  </si>
  <si>
    <t>4-2-01-14-01-00</t>
  </si>
  <si>
    <t>Servicios WEB Portal Franquicias HUBOX</t>
  </si>
  <si>
    <t>4-2-01-14-02-00</t>
  </si>
  <si>
    <t>BTBox</t>
  </si>
  <si>
    <t>4-2-01-14-03-00</t>
  </si>
  <si>
    <t>Curso onLIne - Guatemala</t>
  </si>
  <si>
    <t>4-2-01-14-04-00</t>
  </si>
  <si>
    <t>CobroTech - Chile</t>
  </si>
  <si>
    <t>4-2-01-14-05-00</t>
  </si>
  <si>
    <t>Fee Lexincorp</t>
  </si>
  <si>
    <t>4-2-01-14-06-00</t>
  </si>
  <si>
    <t>Fee Latamlex</t>
  </si>
  <si>
    <t>4-2-01-14-07-00</t>
  </si>
  <si>
    <t>Innovación Cad. Franquicias Outsourcing WIN</t>
  </si>
  <si>
    <t>UTILIDAD OPERATIVA SIN REGALÍA</t>
  </si>
  <si>
    <t>VALOR AGREGADO CEO</t>
  </si>
  <si>
    <t>EBITDA</t>
  </si>
  <si>
    <t>GASTOS FINANCIEROS (Préstamo de Capital)</t>
  </si>
  <si>
    <t>UTILIDAD ANTES DE AMORTIZACIÓN/DEPRECIACIÓN</t>
  </si>
  <si>
    <t>4-4-02-00-00-00</t>
  </si>
  <si>
    <t>AMORTIZACIONES</t>
  </si>
  <si>
    <t>4-4-02-01-00-00</t>
  </si>
  <si>
    <t>AMORTIZACION MEJORAS DE EDIFICIO</t>
  </si>
  <si>
    <t>4-4-02-01-01-00</t>
  </si>
  <si>
    <t>Amortizacion Mejoras edificio T-VSD</t>
  </si>
  <si>
    <t>4-4-02-01-02-00</t>
  </si>
  <si>
    <t>Amortizacion Mejoras edificio T-COB</t>
  </si>
  <si>
    <t>4-4-02-01-03-00</t>
  </si>
  <si>
    <t>Amortizacion Mejoras edificio T-GRA</t>
  </si>
  <si>
    <t>4-4-02-01-04-00</t>
  </si>
  <si>
    <t>Amortizacion Mejoras edificio T-HEP</t>
  </si>
  <si>
    <t>4-4-02-01-05-00</t>
  </si>
  <si>
    <t>Amortizacion Mejoras edificio T-NOR</t>
  </si>
  <si>
    <t>4-4-02-01-06-00</t>
  </si>
  <si>
    <t>Amortizaciones equipos</t>
  </si>
  <si>
    <t>4-4-02-01-19-00</t>
  </si>
  <si>
    <t>Amortizacion Mejoras edificio T-HOM</t>
  </si>
  <si>
    <t>Resultado/MFC</t>
  </si>
  <si>
    <t>ROS (Retorno Sobre las Ventas)</t>
  </si>
  <si>
    <t>Utilidad neta</t>
  </si>
  <si>
    <t>ROS</t>
  </si>
  <si>
    <t>Punto de equilibrio</t>
  </si>
  <si>
    <t>Contribucion</t>
  </si>
  <si>
    <t>Gastos fijos</t>
  </si>
  <si>
    <t>Ventas en PE</t>
  </si>
  <si>
    <t>Costo V/PE</t>
  </si>
  <si>
    <t>UB</t>
  </si>
  <si>
    <t>PE</t>
  </si>
  <si>
    <t>%Costos</t>
  </si>
  <si>
    <t>U$</t>
  </si>
  <si>
    <t>Alquiler Mensual</t>
  </si>
  <si>
    <t>Cuota al Préstamo</t>
  </si>
  <si>
    <t>Regalía WIN CR</t>
  </si>
  <si>
    <t>Proyecto Fénix - U$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</si>
  <si>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</si>
  <si>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</si>
  <si>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</si>
  <si>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</si>
  <si>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</si>
  <si>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</si>
  <si>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</si>
  <si>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</si>
  <si>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</si>
  <si>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</si>
  <si>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</si>
  <si>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</si>
  <si>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Ventas</t>
  </si>
  <si>
    <t xml:space="preserve">Gastos de Venta  y Admninistración </t>
  </si>
  <si>
    <t>REGALÍA</t>
  </si>
  <si>
    <t>Proyecto Empresarial</t>
  </si>
  <si>
    <t>Mantto. Maquinas de producción</t>
  </si>
  <si>
    <t>Mantto. Equipos de producción</t>
  </si>
  <si>
    <t>Mantto. Equipo comunicación</t>
  </si>
  <si>
    <t>Arrendamiento vehículo</t>
  </si>
  <si>
    <t>Cuota de capacitación por ley</t>
  </si>
  <si>
    <t>Cuota seguro patronal</t>
  </si>
  <si>
    <t>Honorarios abogados y administración</t>
  </si>
  <si>
    <t>Honorarios técnicos</t>
  </si>
  <si>
    <t>Mantto. Maquinaria agrícola</t>
  </si>
  <si>
    <t>Mantto. Equipo Semi Industrial 1</t>
  </si>
  <si>
    <t>Servicos telefonía fija</t>
  </si>
  <si>
    <t>Servicios energía eléctrica</t>
  </si>
  <si>
    <t>Servicios telefonía celular</t>
  </si>
  <si>
    <t>Papelería y utiles de oficina</t>
  </si>
  <si>
    <t>Emisión de chequeras</t>
  </si>
  <si>
    <t>Material audiovisual y 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</si>
</sst>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C$&quot;* #,##0.00_-;\-&quot;C$&quot;* #,##0.00_-;_-&quot;C$&quot;* &quot;-&quot;??_-;_-@_-"/>
    <numFmt numFmtId="164" formatCode="0.0%"/>
    <numFmt numFmtId="165" formatCode="[$$-409]#,##0.00"/>
    <numFmt numFmtId="166" formatCode="_(* #,##0.00_);_(* \(#,##0.00\);_(* &quot;-&quot;??_);_(@_)"/>
    <numFmt numFmtId="167" formatCode="0.0000"/>
    <numFmt numFmtId="168" formatCode="_-[$$-409]* #,##0.00_ ;_-[$$-409]* \-#,##0.00\ ;_-[$$-409]* &quot;-&quot;??_ ;_-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6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4" fontId="0" fillId="2" borderId="0" xfId="0" applyNumberFormat="1" applyFill="1"/>
    <xf numFmtId="4" fontId="2" fillId="0" borderId="0" xfId="0" applyNumberFormat="1" applyFont="1"/>
    <xf numFmtId="3" fontId="2" fillId="0" borderId="0" xfId="0" applyNumberFormat="1" applyFont="1"/>
    <xf numFmtId="4" fontId="3" fillId="0" borderId="0" xfId="0" applyNumberFormat="1" applyFont="1"/>
    <xf numFmtId="0" fontId="4" fillId="3" borderId="1" xfId="0" applyFont="1" applyFill="1" applyBorder="1"/>
    <xf numFmtId="17" fontId="4" fillId="3" borderId="1" xfId="0" applyNumberFormat="1" applyFont="1" applyFill="1" applyBorder="1" applyAlignment="1">
      <alignment horizontal="center"/>
    </xf>
    <xf numFmtId="17" fontId="4" fillId="3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4" fillId="4" borderId="1" xfId="0" applyFont="1" applyFill="1" applyBorder="1"/>
    <xf numFmtId="4" fontId="3" fillId="5" borderId="1" xfId="0" applyNumberFormat="1" applyFont="1" applyFill="1" applyBorder="1"/>
    <xf numFmtId="4" fontId="5" fillId="2" borderId="0" xfId="0" applyNumberFormat="1" applyFont="1" applyFill="1"/>
    <xf numFmtId="164" fontId="5" fillId="0" borderId="0" xfId="3" applyNumberFormat="1" applyFont="1"/>
    <xf numFmtId="165" fontId="3" fillId="0" borderId="0" xfId="0" applyNumberFormat="1" applyFont="1"/>
    <xf numFmtId="0" fontId="6" fillId="4" borderId="1" xfId="0" applyFont="1" applyFill="1" applyBorder="1"/>
    <xf numFmtId="4" fontId="3" fillId="2" borderId="0" xfId="0" applyNumberFormat="1" applyFont="1" applyFill="1"/>
    <xf numFmtId="164" fontId="3" fillId="0" borderId="0" xfId="3" applyNumberFormat="1" applyFont="1"/>
    <xf numFmtId="4" fontId="5" fillId="5" borderId="1" xfId="0" applyNumberFormat="1" applyFont="1" applyFill="1" applyBorder="1"/>
    <xf numFmtId="38" fontId="3" fillId="0" borderId="0" xfId="0" applyNumberFormat="1" applyFont="1"/>
    <xf numFmtId="4" fontId="4" fillId="4" borderId="1" xfId="0" applyNumberFormat="1" applyFont="1" applyFill="1" applyBorder="1"/>
    <xf numFmtId="0" fontId="5" fillId="0" borderId="1" xfId="0" applyFont="1" applyBorder="1"/>
    <xf numFmtId="0" fontId="5" fillId="2" borderId="1" xfId="0" applyFont="1" applyFill="1" applyBorder="1" applyAlignment="1">
      <alignment horizontal="left" indent="1"/>
    </xf>
    <xf numFmtId="0" fontId="3" fillId="0" borderId="1" xfId="0" applyFont="1" applyBorder="1"/>
    <xf numFmtId="0" fontId="3" fillId="0" borderId="1" xfId="0" applyFont="1" applyBorder="1" applyAlignment="1">
      <alignment horizontal="left" indent="2"/>
    </xf>
    <xf numFmtId="4" fontId="3" fillId="6" borderId="1" xfId="0" applyNumberFormat="1" applyFont="1" applyFill="1" applyBorder="1"/>
    <xf numFmtId="4" fontId="3" fillId="5" borderId="0" xfId="0" applyNumberFormat="1" applyFont="1" applyFill="1"/>
    <xf numFmtId="4" fontId="7" fillId="0" borderId="0" xfId="0" applyNumberFormat="1" applyFont="1" applyAlignment="1">
      <alignment vertical="center" textRotation="180"/>
    </xf>
    <xf numFmtId="4" fontId="3" fillId="7" borderId="1" xfId="0" applyNumberFormat="1" applyFont="1" applyFill="1" applyBorder="1"/>
    <xf numFmtId="164" fontId="3" fillId="8" borderId="0" xfId="3" applyNumberFormat="1" applyFont="1" applyFill="1" applyAlignment="1">
      <alignment horizontal="left"/>
    </xf>
    <xf numFmtId="4" fontId="7" fillId="0" borderId="0" xfId="0" applyNumberFormat="1" applyFont="1" applyAlignment="1">
      <alignment vertical="center" textRotation="180" wrapText="1"/>
    </xf>
    <xf numFmtId="164" fontId="3" fillId="8" borderId="0" xfId="3" applyNumberFormat="1" applyFont="1" applyFill="1"/>
    <xf numFmtId="0" fontId="3" fillId="0" borderId="0" xfId="0" applyFont="1" applyAlignment="1">
      <alignment horizontal="left" indent="2"/>
    </xf>
    <xf numFmtId="40" fontId="8" fillId="0" borderId="0" xfId="0" applyNumberFormat="1" applyFont="1"/>
    <xf numFmtId="0" fontId="3" fillId="2" borderId="0" xfId="0" applyFont="1" applyFill="1"/>
    <xf numFmtId="0" fontId="5" fillId="8" borderId="0" xfId="0" applyFont="1" applyFill="1"/>
    <xf numFmtId="0" fontId="8" fillId="5" borderId="0" xfId="0" applyFont="1" applyFill="1" applyAlignment="1">
      <alignment horizontal="left" indent="2"/>
    </xf>
    <xf numFmtId="40" fontId="8" fillId="5" borderId="0" xfId="0" applyNumberFormat="1" applyFont="1" applyFill="1"/>
    <xf numFmtId="4" fontId="5" fillId="0" borderId="0" xfId="0" applyNumberFormat="1" applyFont="1"/>
    <xf numFmtId="0" fontId="9" fillId="0" borderId="0" xfId="0" applyFont="1" applyAlignment="1">
      <alignment horizontal="right"/>
    </xf>
    <xf numFmtId="0" fontId="10" fillId="9" borderId="0" xfId="0" applyFont="1" applyFill="1"/>
    <xf numFmtId="0" fontId="3" fillId="9" borderId="0" xfId="0" applyFont="1" applyFill="1"/>
    <xf numFmtId="0" fontId="4" fillId="10" borderId="0" xfId="0" applyFont="1" applyFill="1" applyAlignment="1">
      <alignment horizontal="center"/>
    </xf>
    <xf numFmtId="4" fontId="4" fillId="11" borderId="0" xfId="0" applyNumberFormat="1" applyFont="1" applyFill="1"/>
    <xf numFmtId="0" fontId="11" fillId="9" borderId="0" xfId="0" applyFont="1" applyFill="1" applyAlignment="1">
      <alignment horizontal="right"/>
    </xf>
    <xf numFmtId="10" fontId="11" fillId="9" borderId="0" xfId="3" applyNumberFormat="1" applyFont="1" applyFill="1" applyBorder="1"/>
    <xf numFmtId="4" fontId="4" fillId="10" borderId="2" xfId="0" applyNumberFormat="1" applyFont="1" applyFill="1" applyBorder="1" applyAlignment="1">
      <alignment horizontal="right"/>
    </xf>
    <xf numFmtId="0" fontId="6" fillId="10" borderId="2" xfId="0" applyFont="1" applyFill="1" applyBorder="1"/>
    <xf numFmtId="4" fontId="4" fillId="12" borderId="3" xfId="0" applyNumberFormat="1" applyFont="1" applyFill="1" applyBorder="1" applyAlignment="1">
      <alignment horizontal="right"/>
    </xf>
    <xf numFmtId="10" fontId="4" fillId="12" borderId="4" xfId="3" applyNumberFormat="1" applyFont="1" applyFill="1" applyBorder="1"/>
    <xf numFmtId="0" fontId="5" fillId="13" borderId="0" xfId="0" applyFont="1" applyFill="1" applyAlignment="1">
      <alignment horizontal="right"/>
    </xf>
    <xf numFmtId="3" fontId="3" fillId="0" borderId="0" xfId="0" applyNumberFormat="1" applyFont="1"/>
    <xf numFmtId="3" fontId="4" fillId="12" borderId="0" xfId="0" applyNumberFormat="1" applyFont="1" applyFill="1"/>
    <xf numFmtId="0" fontId="3" fillId="0" borderId="0" xfId="0" applyFont="1" applyAlignment="1">
      <alignment horizontal="right"/>
    </xf>
    <xf numFmtId="166" fontId="3" fillId="0" borderId="0" xfId="1" applyFont="1"/>
    <xf numFmtId="17" fontId="6" fillId="3" borderId="0" xfId="0" applyNumberFormat="1" applyFont="1" applyFill="1" applyAlignment="1">
      <alignment horizontal="center"/>
    </xf>
    <xf numFmtId="167" fontId="3" fillId="2" borderId="0" xfId="3" applyNumberFormat="1" applyFont="1" applyFill="1" applyAlignment="1">
      <alignment horizontal="center"/>
    </xf>
    <xf numFmtId="168" fontId="3" fillId="0" borderId="0" xfId="2" applyNumberFormat="1" applyFont="1"/>
    <xf numFmtId="10" fontId="3" fillId="0" borderId="0" xfId="0" applyNumberFormat="1" applyFont="1"/>
    <xf numFmtId="164" fontId="3" fillId="9" borderId="0" xfId="3" applyNumberFormat="1" applyFont="1" applyFill="1"/>
    <xf numFmtId="0" fontId="5" fillId="2" borderId="1" xfId="0" applyFont="1" applyFill="1" applyBorder="1"/>
    <xf numFmtId="166" fontId="3" fillId="6" borderId="1" xfId="1" applyFont="1" applyFill="1" applyBorder="1"/>
    <xf numFmtId="166" fontId="3" fillId="8" borderId="1" xfId="1" applyFont="1" applyFill="1" applyBorder="1"/>
    <xf numFmtId="166" fontId="3" fillId="0" borderId="1" xfId="1" applyFont="1" applyBorder="1"/>
    <xf numFmtId="4" fontId="3" fillId="8" borderId="0" xfId="0" applyNumberFormat="1" applyFont="1" applyFill="1"/>
    <xf numFmtId="10" fontId="3" fillId="0" borderId="0" xfId="3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C/MFC%20-%20Finanzas/Modelo%20Financiero%20MFC%20M&#233;xico%20-%20Pesim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ter/Downloads/calendario-2020-domingo-a-sab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GIL%20-%20Caf&#233;%20Las%20Flores\CLF%20-%20CP\H-MEDICION%20DEL%20TRABAJ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rencia%20de%20Investigaci&#243;n\Documentos%20aun%20no%20archivados\Herramientas%20Administrativas%20de%20Contabilidad\SEC%20Memor&#237;a%20para%20C&#225;lcul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encia%20Comercial/Desktop/REVISAR%202%20Aosto%2016%20Jose%20Eliott%20Lopez/Tarifas%20actu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rocesos MFC"/>
      <sheetName val="Flujo Operativo"/>
      <sheetName val="P&amp;L Punto de Equilibrio"/>
      <sheetName val="Modelo Financiero"/>
      <sheetName val="Modelo Financiero Quinquenal"/>
      <sheetName val="Cálculo Ingresos"/>
      <sheetName val="Cálculo Costos"/>
      <sheetName val="Inversiones"/>
      <sheetName val="Ingresos"/>
      <sheetName val="Ingresos por Programa"/>
      <sheetName val="7 Programas de Nego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M8">
            <v>11250</v>
          </cell>
        </row>
      </sheetData>
      <sheetData sheetId="7">
        <row r="8">
          <cell r="M8">
            <v>5625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 AYUDA -"/>
      <sheetName val="Calendario 2020 Dom a Sab"/>
      <sheetName val="Feriados y fechas importantes"/>
    </sheetNames>
    <sheetDataSet>
      <sheetData sheetId="0"/>
      <sheetData sheetId="1"/>
      <sheetData sheetId="2">
        <row r="8">
          <cell r="B8">
            <v>43831</v>
          </cell>
          <cell r="E8">
            <v>43833</v>
          </cell>
        </row>
        <row r="9">
          <cell r="B9">
            <v>43837</v>
          </cell>
          <cell r="E9">
            <v>43895</v>
          </cell>
        </row>
        <row r="10">
          <cell r="B10">
            <v>43930</v>
          </cell>
          <cell r="E10">
            <v>43995</v>
          </cell>
        </row>
        <row r="11">
          <cell r="B11">
            <v>43931</v>
          </cell>
          <cell r="E11">
            <v>43963</v>
          </cell>
        </row>
        <row r="12">
          <cell r="B12">
            <v>43952</v>
          </cell>
          <cell r="E12">
            <v>0</v>
          </cell>
        </row>
        <row r="13">
          <cell r="B13">
            <v>44095</v>
          </cell>
          <cell r="E13">
            <v>0</v>
          </cell>
        </row>
        <row r="14">
          <cell r="B14">
            <v>44116</v>
          </cell>
          <cell r="E14">
            <v>0</v>
          </cell>
        </row>
        <row r="15">
          <cell r="B15">
            <v>0</v>
          </cell>
          <cell r="E15">
            <v>0</v>
          </cell>
        </row>
        <row r="16">
          <cell r="B16">
            <v>0</v>
          </cell>
          <cell r="E16">
            <v>0</v>
          </cell>
        </row>
        <row r="17">
          <cell r="B17">
            <v>0</v>
          </cell>
          <cell r="E17">
            <v>0</v>
          </cell>
        </row>
        <row r="18">
          <cell r="B18">
            <v>0</v>
          </cell>
          <cell r="E18">
            <v>0</v>
          </cell>
        </row>
        <row r="19">
          <cell r="B19">
            <v>0</v>
          </cell>
          <cell r="E19">
            <v>0</v>
          </cell>
        </row>
        <row r="20">
          <cell r="B20">
            <v>0</v>
          </cell>
          <cell r="E20">
            <v>0</v>
          </cell>
        </row>
        <row r="21">
          <cell r="B21">
            <v>0</v>
          </cell>
          <cell r="E21">
            <v>0</v>
          </cell>
        </row>
        <row r="22">
          <cell r="B22">
            <v>0</v>
          </cell>
          <cell r="E22">
            <v>0</v>
          </cell>
        </row>
        <row r="23">
          <cell r="B23">
            <v>0</v>
          </cell>
          <cell r="E23">
            <v>0</v>
          </cell>
        </row>
        <row r="24">
          <cell r="B24">
            <v>0</v>
          </cell>
          <cell r="E24">
            <v>0</v>
          </cell>
        </row>
        <row r="25">
          <cell r="B25">
            <v>0</v>
          </cell>
          <cell r="E25">
            <v>0</v>
          </cell>
        </row>
        <row r="26">
          <cell r="B26">
            <v>0</v>
          </cell>
          <cell r="E26">
            <v>0</v>
          </cell>
        </row>
        <row r="27">
          <cell r="B27">
            <v>0</v>
          </cell>
          <cell r="E27">
            <v>0</v>
          </cell>
        </row>
        <row r="28">
          <cell r="B28">
            <v>0</v>
          </cell>
          <cell r="E28">
            <v>0</v>
          </cell>
        </row>
        <row r="29">
          <cell r="B29">
            <v>0</v>
          </cell>
          <cell r="E29">
            <v>0</v>
          </cell>
        </row>
        <row r="30">
          <cell r="B30">
            <v>0</v>
          </cell>
          <cell r="E30">
            <v>0</v>
          </cell>
        </row>
        <row r="31">
          <cell r="B31">
            <v>0</v>
          </cell>
          <cell r="E31">
            <v>0</v>
          </cell>
        </row>
        <row r="32">
          <cell r="B32">
            <v>0</v>
          </cell>
          <cell r="E32">
            <v>0</v>
          </cell>
        </row>
        <row r="33">
          <cell r="B33">
            <v>0</v>
          </cell>
          <cell r="E33">
            <v>0</v>
          </cell>
        </row>
        <row r="34">
          <cell r="B34">
            <v>0</v>
          </cell>
          <cell r="E34">
            <v>0</v>
          </cell>
        </row>
        <row r="35">
          <cell r="B35">
            <v>0</v>
          </cell>
          <cell r="E35">
            <v>0</v>
          </cell>
        </row>
        <row r="36">
          <cell r="B36">
            <v>0</v>
          </cell>
          <cell r="E36">
            <v>0</v>
          </cell>
        </row>
        <row r="37">
          <cell r="B37">
            <v>0</v>
          </cell>
          <cell r="E37">
            <v>0</v>
          </cell>
        </row>
        <row r="38">
          <cell r="B38">
            <v>0</v>
          </cell>
          <cell r="E38">
            <v>0</v>
          </cell>
        </row>
        <row r="39">
          <cell r="B39">
            <v>0</v>
          </cell>
          <cell r="E39">
            <v>0</v>
          </cell>
        </row>
        <row r="40">
          <cell r="B40">
            <v>0</v>
          </cell>
          <cell r="E40">
            <v>0</v>
          </cell>
        </row>
        <row r="41">
          <cell r="B41">
            <v>0</v>
          </cell>
          <cell r="E41">
            <v>0</v>
          </cell>
        </row>
        <row r="42">
          <cell r="B42">
            <v>0</v>
          </cell>
          <cell r="E42">
            <v>0</v>
          </cell>
        </row>
        <row r="43">
          <cell r="B43">
            <v>0</v>
          </cell>
          <cell r="E43">
            <v>0</v>
          </cell>
        </row>
        <row r="44">
          <cell r="B44">
            <v>0</v>
          </cell>
          <cell r="E44">
            <v>0</v>
          </cell>
        </row>
        <row r="45">
          <cell r="B45">
            <v>0</v>
          </cell>
          <cell r="E45">
            <v>0</v>
          </cell>
        </row>
        <row r="46">
          <cell r="B46">
            <v>0</v>
          </cell>
          <cell r="E46">
            <v>0</v>
          </cell>
        </row>
        <row r="47">
          <cell r="B47">
            <v>0</v>
          </cell>
          <cell r="E47">
            <v>0</v>
          </cell>
        </row>
        <row r="48">
          <cell r="B48">
            <v>0</v>
          </cell>
          <cell r="E48">
            <v>0</v>
          </cell>
        </row>
        <row r="49">
          <cell r="B49">
            <v>0</v>
          </cell>
          <cell r="E49">
            <v>0</v>
          </cell>
        </row>
        <row r="50">
          <cell r="B50">
            <v>0</v>
          </cell>
          <cell r="E5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IEMPO STANDARD"/>
      <sheetName val="Suplementos"/>
      <sheetName val="Cursograma analitico"/>
      <sheetName val="Conclusiones"/>
      <sheetName val="Secuencia de Operaciones"/>
      <sheetName val="Análisis Tiempos"/>
      <sheetName val="Tiempos de actividades"/>
      <sheetName val="Hoja1"/>
      <sheetName val="Distibucion"/>
      <sheetName val="Resumen Tiempos"/>
    </sheetNames>
    <sheetDataSet>
      <sheetData sheetId="0"/>
      <sheetData sheetId="1"/>
      <sheetData sheetId="2">
        <row r="5">
          <cell r="B5" t="str">
            <v>Habilísimo</v>
          </cell>
          <cell r="C5">
            <v>0.15</v>
          </cell>
          <cell r="D5" t="str">
            <v>Muy excesivo</v>
          </cell>
          <cell r="E5">
            <v>0.13</v>
          </cell>
          <cell r="H5" t="str">
            <v>Ideal</v>
          </cell>
          <cell r="I5">
            <v>0.06</v>
          </cell>
          <cell r="J5" t="str">
            <v>Perfecto</v>
          </cell>
          <cell r="K5">
            <v>0.04</v>
          </cell>
          <cell r="N5" t="str">
            <v>SNP</v>
          </cell>
          <cell r="O5" t="str">
            <v>Necesidades personales</v>
          </cell>
          <cell r="P5">
            <v>5</v>
          </cell>
          <cell r="Q5">
            <v>7</v>
          </cell>
        </row>
        <row r="6">
          <cell r="B6" t="str">
            <v>Hábil</v>
          </cell>
          <cell r="C6">
            <v>0.13</v>
          </cell>
          <cell r="D6" t="str">
            <v>Excesivo</v>
          </cell>
          <cell r="E6">
            <v>0.12</v>
          </cell>
          <cell r="H6" t="str">
            <v>Excelente</v>
          </cell>
          <cell r="I6">
            <v>0.04</v>
          </cell>
          <cell r="J6" t="str">
            <v>Excelente</v>
          </cell>
          <cell r="K6">
            <v>0.03</v>
          </cell>
          <cell r="N6" t="str">
            <v>SPF</v>
          </cell>
          <cell r="O6" t="str">
            <v>Por fatiga</v>
          </cell>
          <cell r="P6">
            <v>4</v>
          </cell>
          <cell r="Q6">
            <v>4</v>
          </cell>
        </row>
        <row r="7">
          <cell r="B7" t="str">
            <v>Muy excelente</v>
          </cell>
          <cell r="C7">
            <v>0.11</v>
          </cell>
          <cell r="D7" t="str">
            <v>Muy excelente</v>
          </cell>
          <cell r="E7">
            <v>0.1</v>
          </cell>
          <cell r="H7" t="str">
            <v>Buena</v>
          </cell>
          <cell r="I7">
            <v>0.02</v>
          </cell>
          <cell r="J7" t="str">
            <v>Buena</v>
          </cell>
          <cell r="K7">
            <v>0.01</v>
          </cell>
          <cell r="N7" t="str">
            <v>STP</v>
          </cell>
          <cell r="O7" t="str">
            <v>Trabajo de pie</v>
          </cell>
          <cell r="P7">
            <v>2</v>
          </cell>
          <cell r="Q7">
            <v>4</v>
          </cell>
        </row>
        <row r="8">
          <cell r="B8" t="str">
            <v>Excelente</v>
          </cell>
          <cell r="C8">
            <v>0.08</v>
          </cell>
          <cell r="D8" t="str">
            <v>Excelente</v>
          </cell>
          <cell r="E8">
            <v>0.08</v>
          </cell>
          <cell r="H8" t="str">
            <v>Promedio</v>
          </cell>
          <cell r="I8">
            <v>0</v>
          </cell>
          <cell r="J8" t="str">
            <v>Promedio</v>
          </cell>
          <cell r="K8">
            <v>0</v>
          </cell>
          <cell r="N8" t="str">
            <v>POCO-INCOMODA</v>
          </cell>
          <cell r="O8" t="str">
            <v>Postura incómoda</v>
          </cell>
          <cell r="P8">
            <v>0</v>
          </cell>
          <cell r="Q8">
            <v>1</v>
          </cell>
        </row>
        <row r="9">
          <cell r="B9" t="str">
            <v>Muy bueno</v>
          </cell>
          <cell r="C9">
            <v>0.06</v>
          </cell>
          <cell r="D9" t="str">
            <v>Muy bueno</v>
          </cell>
          <cell r="E9">
            <v>0.05</v>
          </cell>
          <cell r="H9" t="str">
            <v>Regulares</v>
          </cell>
          <cell r="I9">
            <v>-0.03</v>
          </cell>
          <cell r="J9" t="str">
            <v>Regulares</v>
          </cell>
          <cell r="K9">
            <v>-0.02</v>
          </cell>
          <cell r="N9" t="str">
            <v>INCOMODA</v>
          </cell>
          <cell r="O9" t="str">
            <v>Postura incómoda inclinada</v>
          </cell>
          <cell r="P9">
            <v>2</v>
          </cell>
          <cell r="Q9">
            <v>3</v>
          </cell>
        </row>
        <row r="10">
          <cell r="B10" t="str">
            <v>Bueno</v>
          </cell>
          <cell r="C10">
            <v>0.03</v>
          </cell>
          <cell r="D10" t="str">
            <v>Bueno</v>
          </cell>
          <cell r="E10">
            <v>0.02</v>
          </cell>
          <cell r="H10" t="str">
            <v>Malas</v>
          </cell>
          <cell r="I10">
            <v>-7.0000000000000007E-2</v>
          </cell>
          <cell r="J10" t="str">
            <v>Malas</v>
          </cell>
          <cell r="K10">
            <v>-0.04</v>
          </cell>
          <cell r="N10" t="str">
            <v>MUY-INCOMODA</v>
          </cell>
          <cell r="O10" t="str">
            <v>Postura muy incómoda</v>
          </cell>
          <cell r="P10">
            <v>7</v>
          </cell>
          <cell r="Q10">
            <v>7</v>
          </cell>
        </row>
        <row r="11">
          <cell r="B11" t="str">
            <v>Promedio</v>
          </cell>
          <cell r="C11">
            <v>0</v>
          </cell>
          <cell r="D11" t="str">
            <v>Promedio</v>
          </cell>
          <cell r="E11">
            <v>0</v>
          </cell>
          <cell r="N11" t="str">
            <v>P-2.5</v>
          </cell>
          <cell r="O11" t="str">
            <v>Levantar peso 2.5</v>
          </cell>
          <cell r="P11">
            <v>0</v>
          </cell>
          <cell r="Q11">
            <v>1</v>
          </cell>
        </row>
        <row r="12">
          <cell r="B12" t="str">
            <v>Regular</v>
          </cell>
          <cell r="C12">
            <v>-0.05</v>
          </cell>
          <cell r="D12" t="str">
            <v>Regular</v>
          </cell>
          <cell r="E12">
            <v>-0.04</v>
          </cell>
          <cell r="N12" t="str">
            <v>P-5</v>
          </cell>
          <cell r="O12" t="str">
            <v>Levantar peso 5</v>
          </cell>
          <cell r="P12">
            <v>1</v>
          </cell>
          <cell r="Q12">
            <v>2</v>
          </cell>
        </row>
        <row r="13">
          <cell r="B13" t="str">
            <v>Malo</v>
          </cell>
          <cell r="C13">
            <v>-0.1</v>
          </cell>
          <cell r="D13" t="str">
            <v>Malo</v>
          </cell>
          <cell r="E13">
            <v>-0.08</v>
          </cell>
          <cell r="N13" t="str">
            <v>P-7.5</v>
          </cell>
          <cell r="O13" t="str">
            <v>Levantar peso 7.5</v>
          </cell>
          <cell r="P13">
            <v>2</v>
          </cell>
          <cell r="Q13">
            <v>3</v>
          </cell>
        </row>
        <row r="14">
          <cell r="B14" t="str">
            <v>Deficiente</v>
          </cell>
          <cell r="C14">
            <v>-0.15</v>
          </cell>
          <cell r="D14" t="str">
            <v>Deficiente</v>
          </cell>
          <cell r="E14">
            <v>-0.12</v>
          </cell>
          <cell r="N14" t="str">
            <v>P-10</v>
          </cell>
          <cell r="O14" t="str">
            <v>Levantar peso 10</v>
          </cell>
          <cell r="P14">
            <v>3</v>
          </cell>
          <cell r="Q14">
            <v>4</v>
          </cell>
        </row>
        <row r="15">
          <cell r="B15" t="str">
            <v>Muy deficiente</v>
          </cell>
          <cell r="C15">
            <v>-0.22</v>
          </cell>
          <cell r="D15" t="str">
            <v>Muy deficiente</v>
          </cell>
          <cell r="E15">
            <v>-0.17</v>
          </cell>
          <cell r="N15" t="str">
            <v>P-12.5</v>
          </cell>
          <cell r="O15" t="str">
            <v>Levantar peso 12.5</v>
          </cell>
          <cell r="P15">
            <v>4</v>
          </cell>
          <cell r="Q15">
            <v>6</v>
          </cell>
        </row>
        <row r="16">
          <cell r="N16" t="str">
            <v>P-15</v>
          </cell>
          <cell r="O16" t="str">
            <v>Levantar peso 15</v>
          </cell>
          <cell r="P16">
            <v>5</v>
          </cell>
          <cell r="Q16">
            <v>8</v>
          </cell>
        </row>
        <row r="17">
          <cell r="N17" t="str">
            <v>P-17.5</v>
          </cell>
          <cell r="O17" t="str">
            <v>Levantar peso 17.5</v>
          </cell>
          <cell r="P17">
            <v>7</v>
          </cell>
          <cell r="Q17">
            <v>10</v>
          </cell>
        </row>
        <row r="18">
          <cell r="N18" t="str">
            <v>P-20</v>
          </cell>
          <cell r="O18" t="str">
            <v>Levantar peso 20</v>
          </cell>
          <cell r="P18">
            <v>9</v>
          </cell>
          <cell r="Q18">
            <v>13</v>
          </cell>
        </row>
        <row r="19">
          <cell r="N19" t="str">
            <v>P-22.5</v>
          </cell>
          <cell r="O19" t="str">
            <v>Levantar peso 22.5</v>
          </cell>
          <cell r="P19">
            <v>11</v>
          </cell>
          <cell r="Q19">
            <v>16</v>
          </cell>
        </row>
        <row r="20">
          <cell r="N20" t="str">
            <v>P-25</v>
          </cell>
          <cell r="O20" t="str">
            <v>Levantar peso 25</v>
          </cell>
          <cell r="P20">
            <v>13</v>
          </cell>
          <cell r="Q20">
            <v>20</v>
          </cell>
        </row>
        <row r="21">
          <cell r="N21" t="str">
            <v>P-30</v>
          </cell>
          <cell r="O21" t="str">
            <v>Levantar peso 30</v>
          </cell>
          <cell r="P21">
            <v>17</v>
          </cell>
          <cell r="Q21">
            <v>26</v>
          </cell>
        </row>
        <row r="22">
          <cell r="N22" t="str">
            <v>P-33.5</v>
          </cell>
          <cell r="O22" t="str">
            <v>Levantar peso 33.5</v>
          </cell>
          <cell r="P22">
            <v>22</v>
          </cell>
          <cell r="Q22">
            <v>29</v>
          </cell>
        </row>
        <row r="23">
          <cell r="N23" t="str">
            <v>BUENA-ILUMINACION</v>
          </cell>
          <cell r="O23" t="str">
            <v>Iluminación buena</v>
          </cell>
          <cell r="P23">
            <v>0</v>
          </cell>
          <cell r="Q23">
            <v>0</v>
          </cell>
        </row>
        <row r="24">
          <cell r="N24" t="str">
            <v>ILUMINACION-MEDIA</v>
          </cell>
          <cell r="O24" t="str">
            <v>Iluminación media</v>
          </cell>
          <cell r="P24">
            <v>2</v>
          </cell>
          <cell r="Q24">
            <v>2</v>
          </cell>
        </row>
        <row r="25">
          <cell r="N25" t="str">
            <v>ILUMINACION-DEFICIENTE</v>
          </cell>
          <cell r="O25" t="str">
            <v>Iluminación deficiente</v>
          </cell>
          <cell r="P25">
            <v>5</v>
          </cell>
          <cell r="Q25">
            <v>5</v>
          </cell>
        </row>
        <row r="26">
          <cell r="N26" t="str">
            <v>CALOR-HUMEDAD 16</v>
          </cell>
          <cell r="O26" t="str">
            <v>Calor y humedad 16</v>
          </cell>
          <cell r="P26">
            <v>0</v>
          </cell>
          <cell r="Q26">
            <v>0</v>
          </cell>
        </row>
        <row r="27">
          <cell r="N27" t="str">
            <v>CALOR-HUMEDAD 14</v>
          </cell>
          <cell r="O27" t="str">
            <v>Calor y humedad 14</v>
          </cell>
          <cell r="P27">
            <v>0</v>
          </cell>
          <cell r="Q27">
            <v>0</v>
          </cell>
        </row>
        <row r="28">
          <cell r="N28" t="str">
            <v>CALOR-HUMEDAD 12</v>
          </cell>
          <cell r="O28" t="str">
            <v>Calor y humedad 12</v>
          </cell>
          <cell r="P28">
            <v>0</v>
          </cell>
          <cell r="Q28">
            <v>0</v>
          </cell>
        </row>
        <row r="29">
          <cell r="N29" t="str">
            <v>CALOR-HUMEDAD 10</v>
          </cell>
          <cell r="O29" t="str">
            <v>Calor y humedad 10</v>
          </cell>
          <cell r="P29">
            <v>3</v>
          </cell>
          <cell r="Q29">
            <v>3</v>
          </cell>
        </row>
        <row r="30">
          <cell r="N30" t="str">
            <v>CALOR-HUMEDAD 8</v>
          </cell>
          <cell r="O30" t="str">
            <v>Calor y humedad 8</v>
          </cell>
          <cell r="P30">
            <v>10</v>
          </cell>
          <cell r="Q30">
            <v>10</v>
          </cell>
        </row>
        <row r="31">
          <cell r="N31" t="str">
            <v>CALOR-HUMEDAD 6</v>
          </cell>
          <cell r="O31" t="str">
            <v>Calor y humedad 6</v>
          </cell>
          <cell r="P31">
            <v>21</v>
          </cell>
          <cell r="Q31">
            <v>21</v>
          </cell>
        </row>
        <row r="32">
          <cell r="N32" t="str">
            <v>CALOR-HUMEDAD 5</v>
          </cell>
          <cell r="O32" t="str">
            <v>Calor y humedad 5</v>
          </cell>
          <cell r="P32">
            <v>31</v>
          </cell>
          <cell r="Q32">
            <v>31</v>
          </cell>
        </row>
        <row r="33">
          <cell r="N33" t="str">
            <v>CALOR-HUMEDAD 4</v>
          </cell>
          <cell r="O33" t="str">
            <v>Calor y humedad 4</v>
          </cell>
          <cell r="P33">
            <v>45</v>
          </cell>
          <cell r="Q33">
            <v>45</v>
          </cell>
        </row>
        <row r="34">
          <cell r="N34" t="str">
            <v>CALOR-HUMEDAD 3</v>
          </cell>
          <cell r="O34" t="str">
            <v>Calor y humedad 3</v>
          </cell>
          <cell r="P34">
            <v>64</v>
          </cell>
          <cell r="Q34">
            <v>64</v>
          </cell>
        </row>
        <row r="35">
          <cell r="N35" t="str">
            <v>CALOR-HUMEDAD 2</v>
          </cell>
          <cell r="O35" t="str">
            <v>Calor y humedad 2</v>
          </cell>
          <cell r="P35">
            <v>100</v>
          </cell>
          <cell r="Q35">
            <v>100</v>
          </cell>
        </row>
        <row r="36">
          <cell r="N36" t="str">
            <v>POCA-PRECISION</v>
          </cell>
          <cell r="O36" t="str">
            <v>Concentración precisión poca</v>
          </cell>
          <cell r="P36">
            <v>0</v>
          </cell>
          <cell r="Q36">
            <v>0</v>
          </cell>
        </row>
        <row r="37">
          <cell r="N37" t="str">
            <v>PRECISION-MEDIA</v>
          </cell>
          <cell r="O37" t="str">
            <v>Concentración precisión media</v>
          </cell>
          <cell r="P37">
            <v>2</v>
          </cell>
          <cell r="Q37">
            <v>2</v>
          </cell>
        </row>
        <row r="38">
          <cell r="N38" t="str">
            <v>MUCHA-PRECISION</v>
          </cell>
          <cell r="O38" t="str">
            <v>Concentración precisión alta</v>
          </cell>
          <cell r="P38">
            <v>5</v>
          </cell>
          <cell r="Q38">
            <v>5</v>
          </cell>
        </row>
        <row r="39">
          <cell r="N39" t="str">
            <v>CONTINUO</v>
          </cell>
          <cell r="O39" t="str">
            <v>Ruido continuo</v>
          </cell>
          <cell r="P39">
            <v>0</v>
          </cell>
          <cell r="Q39">
            <v>0</v>
          </cell>
        </row>
        <row r="40">
          <cell r="N40" t="str">
            <v>INTERMITENTE -FUERTE</v>
          </cell>
          <cell r="O40" t="str">
            <v>Ruido intermitente y fuerte</v>
          </cell>
          <cell r="P40">
            <v>2</v>
          </cell>
          <cell r="Q40">
            <v>2</v>
          </cell>
        </row>
        <row r="41">
          <cell r="N41" t="str">
            <v>INTERMITENTE-MUY FUERTE</v>
          </cell>
          <cell r="O41" t="str">
            <v>Ruido intermitente y  muy fuerte</v>
          </cell>
          <cell r="P41">
            <v>5</v>
          </cell>
          <cell r="Q41">
            <v>5</v>
          </cell>
        </row>
        <row r="42">
          <cell r="N42" t="str">
            <v>ESTRIDENTE-FUERTE</v>
          </cell>
          <cell r="O42" t="str">
            <v>Ruido estridente y fuerte</v>
          </cell>
          <cell r="P42">
            <v>7</v>
          </cell>
          <cell r="Q42">
            <v>7</v>
          </cell>
        </row>
        <row r="43">
          <cell r="N43" t="str">
            <v>PROCESO-COMPLEJO</v>
          </cell>
          <cell r="O43" t="str">
            <v>Tensión mental proceso complejo</v>
          </cell>
          <cell r="P43">
            <v>1</v>
          </cell>
          <cell r="Q43">
            <v>1</v>
          </cell>
        </row>
        <row r="44">
          <cell r="N44" t="str">
            <v>COMPLEJIDAD-MEDIA</v>
          </cell>
          <cell r="O44" t="str">
            <v>Tensión mental proceso medio complejo</v>
          </cell>
          <cell r="P44">
            <v>4</v>
          </cell>
          <cell r="Q44">
            <v>4</v>
          </cell>
        </row>
        <row r="45">
          <cell r="N45" t="str">
            <v>PROCESO-MUY COMPLEJO</v>
          </cell>
          <cell r="O45" t="str">
            <v>Tensión mental proceso muy complejo</v>
          </cell>
          <cell r="P45">
            <v>8</v>
          </cell>
          <cell r="Q45">
            <v>8</v>
          </cell>
        </row>
        <row r="46">
          <cell r="N46" t="str">
            <v>MONOTONIA-BAJA</v>
          </cell>
          <cell r="O46" t="str">
            <v>Monotonía baja</v>
          </cell>
          <cell r="P46">
            <v>0</v>
          </cell>
          <cell r="Q46">
            <v>0</v>
          </cell>
        </row>
        <row r="47">
          <cell r="N47" t="str">
            <v>MONOTONIA-MEDIA</v>
          </cell>
          <cell r="O47" t="str">
            <v>Monotonía media</v>
          </cell>
          <cell r="P47">
            <v>1</v>
          </cell>
          <cell r="Q47">
            <v>1</v>
          </cell>
        </row>
        <row r="48">
          <cell r="N48" t="str">
            <v>MONOTONIA-ALTA</v>
          </cell>
          <cell r="O48" t="str">
            <v>Monotonía alta</v>
          </cell>
          <cell r="P48">
            <v>4</v>
          </cell>
          <cell r="Q48">
            <v>4</v>
          </cell>
        </row>
        <row r="49">
          <cell r="N49" t="str">
            <v>POCO-ABURRIDO</v>
          </cell>
          <cell r="O49" t="str">
            <v>Trabajo poco aburrido</v>
          </cell>
          <cell r="P49">
            <v>0</v>
          </cell>
          <cell r="Q49">
            <v>0</v>
          </cell>
        </row>
        <row r="50">
          <cell r="N50" t="str">
            <v>MEDIO-ABURRIDO</v>
          </cell>
          <cell r="O50" t="str">
            <v>Trabajo medio aburrido</v>
          </cell>
          <cell r="P50">
            <v>2</v>
          </cell>
          <cell r="Q50">
            <v>2</v>
          </cell>
        </row>
        <row r="51">
          <cell r="N51" t="str">
            <v>MUY-ABURRIDO</v>
          </cell>
          <cell r="O51" t="str">
            <v>Trabajo muy aburrido</v>
          </cell>
          <cell r="P51">
            <v>5</v>
          </cell>
          <cell r="Q51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"/>
      <sheetName val="EMPRESARIAL"/>
      <sheetName val="CLIENTE EVENTUAL"/>
      <sheetName val="FERRET-02-RICHARDSON (Aumento )"/>
      <sheetName val="FERRET-04-PERNERI (aumento 3.5 "/>
      <sheetName val="FERR-03-AGINSA"/>
      <sheetName val="SUERO"/>
      <sheetName val="TARF-44.5"/>
      <sheetName val="TARIFA 55"/>
      <sheetName val="MENSARIA"/>
      <sheetName val="tarifa 50.6"/>
      <sheetName val="56.7"/>
      <sheetName val="59-79"/>
      <sheetName val="59-79 ESPECIAL y corsario"/>
      <sheetName val="55-75"/>
      <sheetName val="52.5"/>
      <sheetName val="55-77"/>
      <sheetName val="55-77 especial"/>
      <sheetName val="48-72"/>
      <sheetName val="Hoja4"/>
      <sheetName val="AGENCIAS"/>
      <sheetName val="Hoja1"/>
      <sheetName val="Hoja2"/>
      <sheetName val="CLAVO"/>
      <sheetName val="Nuevo Diario"/>
      <sheetName val="COPA CURRIE"/>
      <sheetName val="tarifa TNT"/>
      <sheetName val="Cotizador"/>
      <sheetName val="LISTA DE CLIENTES"/>
      <sheetName val="FERRET-02-RICHARDSON"/>
      <sheetName val="FERR-01-GRAL"/>
      <sheetName val="FERRET-04-PERNERI"/>
    </sheetNames>
    <sheetDataSet>
      <sheetData sheetId="0">
        <row r="2">
          <cell r="G2" t="str">
            <v>PRIMARIA</v>
          </cell>
          <cell r="H2">
            <v>3</v>
          </cell>
          <cell r="K2">
            <v>0</v>
          </cell>
        </row>
        <row r="3">
          <cell r="G3" t="str">
            <v>PRIMARIA</v>
          </cell>
          <cell r="H3">
            <v>5</v>
          </cell>
          <cell r="K3">
            <v>0</v>
          </cell>
        </row>
        <row r="4">
          <cell r="G4" t="str">
            <v>PRIMARIA</v>
          </cell>
          <cell r="H4">
            <v>10</v>
          </cell>
          <cell r="K4">
            <v>0</v>
          </cell>
        </row>
        <row r="5">
          <cell r="G5" t="str">
            <v>PRIMARIA</v>
          </cell>
          <cell r="H5">
            <v>15</v>
          </cell>
          <cell r="K5">
            <v>0</v>
          </cell>
        </row>
        <row r="6">
          <cell r="G6" t="str">
            <v>PRIMARIA</v>
          </cell>
          <cell r="H6">
            <v>20</v>
          </cell>
          <cell r="K6">
            <v>0</v>
          </cell>
        </row>
        <row r="7">
          <cell r="G7" t="str">
            <v>PRIMARIA</v>
          </cell>
          <cell r="H7">
            <v>25</v>
          </cell>
          <cell r="K7">
            <v>0</v>
          </cell>
        </row>
        <row r="8">
          <cell r="G8" t="str">
            <v>PRIMARIA</v>
          </cell>
          <cell r="H8">
            <v>30</v>
          </cell>
          <cell r="K8">
            <v>19</v>
          </cell>
        </row>
        <row r="9">
          <cell r="G9" t="str">
            <v>SECUNDARIA</v>
          </cell>
          <cell r="H9">
            <v>3</v>
          </cell>
          <cell r="K9">
            <v>0</v>
          </cell>
        </row>
        <row r="10">
          <cell r="G10" t="str">
            <v>SECUNDARIA</v>
          </cell>
          <cell r="H10">
            <v>5</v>
          </cell>
          <cell r="K10">
            <v>0</v>
          </cell>
        </row>
        <row r="11">
          <cell r="G11" t="str">
            <v>SECUNDARIA</v>
          </cell>
          <cell r="H11">
            <v>10</v>
          </cell>
          <cell r="K11">
            <v>0</v>
          </cell>
        </row>
        <row r="12">
          <cell r="G12" t="str">
            <v>SECUNDARIA</v>
          </cell>
          <cell r="H12">
            <v>15</v>
          </cell>
          <cell r="K12">
            <v>0</v>
          </cell>
        </row>
        <row r="13">
          <cell r="G13" t="str">
            <v>SECUNDARIA</v>
          </cell>
          <cell r="H13">
            <v>20</v>
          </cell>
          <cell r="K13">
            <v>0</v>
          </cell>
        </row>
        <row r="14">
          <cell r="G14" t="str">
            <v>SECUNDARIA</v>
          </cell>
          <cell r="H14">
            <v>25</v>
          </cell>
          <cell r="K14">
            <v>24</v>
          </cell>
        </row>
        <row r="15">
          <cell r="G15" t="str">
            <v>TERCIARIA</v>
          </cell>
          <cell r="H15">
            <v>3</v>
          </cell>
          <cell r="K15">
            <v>0</v>
          </cell>
        </row>
        <row r="16">
          <cell r="G16" t="str">
            <v>TERCIARIA</v>
          </cell>
          <cell r="H16">
            <v>5</v>
          </cell>
          <cell r="K16">
            <v>0</v>
          </cell>
        </row>
        <row r="17">
          <cell r="G17" t="str">
            <v>TERCIARIA</v>
          </cell>
          <cell r="H17">
            <v>10</v>
          </cell>
          <cell r="K17">
            <v>0</v>
          </cell>
        </row>
        <row r="18">
          <cell r="G18" t="str">
            <v>TERCIARIA</v>
          </cell>
          <cell r="H18">
            <v>15</v>
          </cell>
          <cell r="K18">
            <v>0</v>
          </cell>
        </row>
        <row r="19">
          <cell r="G19" t="str">
            <v>TERCIARIA</v>
          </cell>
          <cell r="H19">
            <v>20</v>
          </cell>
          <cell r="K19">
            <v>0</v>
          </cell>
        </row>
        <row r="20">
          <cell r="G20" t="str">
            <v>TERCIARIA</v>
          </cell>
          <cell r="H20">
            <v>25</v>
          </cell>
          <cell r="K20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F67D-F538-4DA8-B96A-A1F019367202}">
  <sheetPr>
    <tabColor rgb="FF00B0F0"/>
    <outlinePr summaryBelow="0"/>
  </sheetPr>
  <dimension ref="A1:U362"/>
  <sheetViews>
    <sheetView showGridLines="0" tabSelected="1" zoomScale="80" zoomScaleNormal="80" zoomScalePageLayoutView="80" workbookViewId="0">
      <pane ySplit="2" topLeftCell="A3" activePane="bottomLeft" state="frozen"/>
      <selection pane="bottomLeft" activeCell="F11" sqref="F11"/>
    </sheetView>
  </sheetViews>
  <sheetFormatPr baseColWidth="10" defaultColWidth="11.44140625" defaultRowHeight="13.8" outlineLevelRow="3" outlineLevelCol="1" x14ac:dyDescent="0.3"/>
  <cols>
    <col min="1" max="1" width="1.88671875" style="1" customWidth="1"/>
    <col min="2" max="2" width="43.88671875" style="1" bestFit="1" customWidth="1"/>
    <col min="3" max="3" width="12.5546875" style="1" customWidth="1" outlineLevel="1"/>
    <col min="4" max="4" width="14.109375" style="1" customWidth="1" outlineLevel="1"/>
    <col min="5" max="5" width="14.44140625" style="1" customWidth="1" outlineLevel="1"/>
    <col min="6" max="6" width="13.44140625" style="1" customWidth="1" outlineLevel="1"/>
    <col min="7" max="8" width="14.44140625" style="1" customWidth="1" outlineLevel="1"/>
    <col min="9" max="9" width="14.109375" style="1" customWidth="1" outlineLevel="1"/>
    <col min="10" max="10" width="13.44140625" style="1" customWidth="1" outlineLevel="1"/>
    <col min="11" max="12" width="14" style="1" customWidth="1" outlineLevel="1"/>
    <col min="13" max="14" width="14.109375" style="1" customWidth="1" outlineLevel="1"/>
    <col min="15" max="15" width="16.109375" style="1" bestFit="1" customWidth="1"/>
    <col min="16" max="16" width="9.109375" style="1" bestFit="1" customWidth="1"/>
    <col min="17" max="17" width="6" style="1" customWidth="1"/>
    <col min="18" max="18" width="13.88671875" style="1" customWidth="1"/>
    <col min="19" max="16384" width="11.44140625" style="1"/>
  </cols>
  <sheetData>
    <row r="1" spans="1:21" ht="14.4" x14ac:dyDescent="0.3">
      <c r="B1" s="2" t="s">
        <v>303</v>
      </c>
      <c r="C1" s="3">
        <v>0</v>
      </c>
      <c r="D1" s="3">
        <v>0</v>
      </c>
      <c r="E1" s="3">
        <v>0</v>
      </c>
      <c r="F1" s="3">
        <v>0</v>
      </c>
      <c r="G1" s="3">
        <v>0</v>
      </c>
      <c r="H1" s="3">
        <v>0</v>
      </c>
      <c r="I1" s="3">
        <v>0</v>
      </c>
      <c r="J1" s="3">
        <v>0</v>
      </c>
      <c r="K1" s="3">
        <v>0</v>
      </c>
      <c r="L1" s="3">
        <v>0</v>
      </c>
      <c r="M1" s="3">
        <v>0</v>
      </c>
      <c r="N1" s="3">
        <v>0</v>
      </c>
      <c r="O1" s="4">
        <f>SUM(C1:N1)</f>
        <v>0</v>
      </c>
      <c r="P1"/>
      <c r="R1" s="5"/>
      <c r="U1" s="6"/>
    </row>
    <row r="2" spans="1:21" x14ac:dyDescent="0.3">
      <c r="B2" s="7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9" t="s">
        <v>13</v>
      </c>
      <c r="R2" s="10"/>
      <c r="S2" s="10"/>
    </row>
    <row r="3" spans="1:21" x14ac:dyDescent="0.3">
      <c r="B3" s="11" t="s">
        <v>14</v>
      </c>
      <c r="C3" s="12">
        <f t="shared" ref="C3:N3" si="0">+C1*C177</f>
        <v>0</v>
      </c>
      <c r="D3" s="12">
        <f t="shared" si="0"/>
        <v>0</v>
      </c>
      <c r="E3" s="12">
        <f t="shared" si="0"/>
        <v>0</v>
      </c>
      <c r="F3" s="12">
        <f t="shared" si="0"/>
        <v>0</v>
      </c>
      <c r="G3" s="12">
        <f t="shared" si="0"/>
        <v>0</v>
      </c>
      <c r="H3" s="12">
        <f t="shared" si="0"/>
        <v>0</v>
      </c>
      <c r="I3" s="12">
        <f t="shared" si="0"/>
        <v>0</v>
      </c>
      <c r="J3" s="12">
        <f t="shared" si="0"/>
        <v>0</v>
      </c>
      <c r="K3" s="12">
        <f t="shared" si="0"/>
        <v>0</v>
      </c>
      <c r="L3" s="12">
        <f t="shared" si="0"/>
        <v>0</v>
      </c>
      <c r="M3" s="12">
        <f t="shared" si="0"/>
        <v>0</v>
      </c>
      <c r="N3" s="12">
        <f t="shared" si="0"/>
        <v>0</v>
      </c>
      <c r="O3" s="13">
        <f>SUM(C3:N3)</f>
        <v>0</v>
      </c>
      <c r="P3" s="14" t="e">
        <f>O3/$O$3</f>
        <v>#DIV/0!</v>
      </c>
      <c r="R3" s="15"/>
      <c r="S3" s="15"/>
    </row>
    <row r="4" spans="1:21" x14ac:dyDescent="0.3">
      <c r="B4" s="16" t="s">
        <v>15</v>
      </c>
      <c r="C4" s="12">
        <f>+C3*$P$4</f>
        <v>0</v>
      </c>
      <c r="D4" s="12">
        <f t="shared" ref="D4:N4" si="1">+D3*$P$4</f>
        <v>0</v>
      </c>
      <c r="E4" s="12">
        <f t="shared" si="1"/>
        <v>0</v>
      </c>
      <c r="F4" s="12">
        <f t="shared" si="1"/>
        <v>0</v>
      </c>
      <c r="G4" s="12">
        <f t="shared" si="1"/>
        <v>0</v>
      </c>
      <c r="H4" s="12">
        <f t="shared" si="1"/>
        <v>0</v>
      </c>
      <c r="I4" s="12">
        <f t="shared" si="1"/>
        <v>0</v>
      </c>
      <c r="J4" s="12">
        <f t="shared" si="1"/>
        <v>0</v>
      </c>
      <c r="K4" s="12">
        <f t="shared" si="1"/>
        <v>0</v>
      </c>
      <c r="L4" s="12">
        <f t="shared" si="1"/>
        <v>0</v>
      </c>
      <c r="M4" s="12">
        <f t="shared" si="1"/>
        <v>0</v>
      </c>
      <c r="N4" s="12">
        <f t="shared" si="1"/>
        <v>0</v>
      </c>
      <c r="O4" s="17">
        <f t="shared" ref="O4:O5" si="2">SUM(C4:N4)</f>
        <v>0</v>
      </c>
      <c r="P4" s="18">
        <v>0</v>
      </c>
      <c r="R4" s="15"/>
      <c r="S4" s="15"/>
    </row>
    <row r="5" spans="1:21" x14ac:dyDescent="0.3">
      <c r="B5" s="11" t="s">
        <v>16</v>
      </c>
      <c r="C5" s="19">
        <f>+C3-C4</f>
        <v>0</v>
      </c>
      <c r="D5" s="19">
        <f t="shared" ref="D5:N5" si="3">+D3-D4</f>
        <v>0</v>
      </c>
      <c r="E5" s="19">
        <f t="shared" si="3"/>
        <v>0</v>
      </c>
      <c r="F5" s="19">
        <f t="shared" si="3"/>
        <v>0</v>
      </c>
      <c r="G5" s="19">
        <f t="shared" si="3"/>
        <v>0</v>
      </c>
      <c r="H5" s="19">
        <f t="shared" si="3"/>
        <v>0</v>
      </c>
      <c r="I5" s="19">
        <f t="shared" si="3"/>
        <v>0</v>
      </c>
      <c r="J5" s="19">
        <f t="shared" si="3"/>
        <v>0</v>
      </c>
      <c r="K5" s="19">
        <f t="shared" si="3"/>
        <v>0</v>
      </c>
      <c r="L5" s="19">
        <f t="shared" si="3"/>
        <v>0</v>
      </c>
      <c r="M5" s="19">
        <f t="shared" si="3"/>
        <v>0</v>
      </c>
      <c r="N5" s="19">
        <f t="shared" si="3"/>
        <v>0</v>
      </c>
      <c r="O5" s="13">
        <f t="shared" si="2"/>
        <v>0</v>
      </c>
      <c r="P5" s="14" t="e">
        <f>+O5/O3</f>
        <v>#DIV/0!</v>
      </c>
      <c r="R5" s="15"/>
      <c r="S5" s="15"/>
    </row>
    <row r="6" spans="1:21" x14ac:dyDescent="0.3">
      <c r="B6" s="16" t="s">
        <v>17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3">
        <f>SUM(C6:N6)</f>
        <v>0</v>
      </c>
      <c r="P6" s="18" t="e">
        <f>O6/$O$3</f>
        <v>#DIV/0!</v>
      </c>
    </row>
    <row r="7" spans="1:21" x14ac:dyDescent="0.3">
      <c r="B7" s="11" t="s">
        <v>18</v>
      </c>
      <c r="C7" s="19">
        <f>+C5-C6</f>
        <v>0</v>
      </c>
      <c r="D7" s="19">
        <f t="shared" ref="D7:N7" si="4">+D5-D6</f>
        <v>0</v>
      </c>
      <c r="E7" s="19">
        <f t="shared" si="4"/>
        <v>0</v>
      </c>
      <c r="F7" s="19">
        <f t="shared" si="4"/>
        <v>0</v>
      </c>
      <c r="G7" s="19">
        <f t="shared" si="4"/>
        <v>0</v>
      </c>
      <c r="H7" s="19">
        <f t="shared" si="4"/>
        <v>0</v>
      </c>
      <c r="I7" s="19">
        <f t="shared" si="4"/>
        <v>0</v>
      </c>
      <c r="J7" s="19">
        <f t="shared" si="4"/>
        <v>0</v>
      </c>
      <c r="K7" s="19">
        <f t="shared" si="4"/>
        <v>0</v>
      </c>
      <c r="L7" s="19">
        <f t="shared" si="4"/>
        <v>0</v>
      </c>
      <c r="M7" s="19">
        <f t="shared" si="4"/>
        <v>0</v>
      </c>
      <c r="N7" s="19">
        <f t="shared" si="4"/>
        <v>0</v>
      </c>
      <c r="O7" s="13">
        <f t="shared" ref="O7" si="5">SUM(C7:N7)</f>
        <v>0</v>
      </c>
      <c r="P7" s="14" t="e">
        <f>O7/$O$3</f>
        <v>#DIV/0!</v>
      </c>
    </row>
    <row r="8" spans="1:21" x14ac:dyDescent="0.3"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21" x14ac:dyDescent="0.3">
      <c r="B9" s="11" t="s">
        <v>19</v>
      </c>
      <c r="C9" s="21">
        <f t="shared" ref="C9:N9" si="6">C10+C30+C33+C40+C57+C61+C69+C75+C77+C88+C103+C115+C121+C124</f>
        <v>0</v>
      </c>
      <c r="D9" s="21">
        <f t="shared" si="6"/>
        <v>0</v>
      </c>
      <c r="E9" s="21">
        <f t="shared" si="6"/>
        <v>0</v>
      </c>
      <c r="F9" s="21">
        <f t="shared" si="6"/>
        <v>0</v>
      </c>
      <c r="G9" s="21">
        <f t="shared" si="6"/>
        <v>0</v>
      </c>
      <c r="H9" s="21">
        <f t="shared" si="6"/>
        <v>0</v>
      </c>
      <c r="I9" s="21">
        <f t="shared" si="6"/>
        <v>0</v>
      </c>
      <c r="J9" s="21">
        <f t="shared" si="6"/>
        <v>0</v>
      </c>
      <c r="K9" s="21">
        <f t="shared" si="6"/>
        <v>0</v>
      </c>
      <c r="L9" s="21">
        <f t="shared" si="6"/>
        <v>0</v>
      </c>
      <c r="M9" s="21">
        <f t="shared" si="6"/>
        <v>0</v>
      </c>
      <c r="N9" s="21">
        <f t="shared" si="6"/>
        <v>0</v>
      </c>
      <c r="O9" s="21">
        <f>SUM(C9:N9)</f>
        <v>0</v>
      </c>
      <c r="P9" s="14" t="e">
        <f>O9/$O$3</f>
        <v>#DIV/0!</v>
      </c>
      <c r="R9" s="15" t="s">
        <v>20</v>
      </c>
      <c r="S9" s="14" t="e">
        <f>P13+P88</f>
        <v>#DIV/0!</v>
      </c>
    </row>
    <row r="10" spans="1:21" outlineLevel="1" x14ac:dyDescent="0.3">
      <c r="A10" s="22" t="s">
        <v>21</v>
      </c>
      <c r="B10" s="23" t="s">
        <v>22</v>
      </c>
      <c r="C10" s="12">
        <f>SUM(C11:C29)</f>
        <v>0</v>
      </c>
      <c r="D10" s="12">
        <f t="shared" ref="D10:N10" si="7">SUM(D11:D29)</f>
        <v>0</v>
      </c>
      <c r="E10" s="12">
        <f t="shared" si="7"/>
        <v>0</v>
      </c>
      <c r="F10" s="12">
        <f t="shared" si="7"/>
        <v>0</v>
      </c>
      <c r="G10" s="12">
        <f t="shared" si="7"/>
        <v>0</v>
      </c>
      <c r="H10" s="12">
        <f t="shared" si="7"/>
        <v>0</v>
      </c>
      <c r="I10" s="12">
        <f t="shared" si="7"/>
        <v>0</v>
      </c>
      <c r="J10" s="12">
        <f t="shared" si="7"/>
        <v>0</v>
      </c>
      <c r="K10" s="12">
        <f t="shared" si="7"/>
        <v>0</v>
      </c>
      <c r="L10" s="12">
        <f t="shared" si="7"/>
        <v>0</v>
      </c>
      <c r="M10" s="12">
        <f t="shared" si="7"/>
        <v>0</v>
      </c>
      <c r="N10" s="12">
        <f t="shared" si="7"/>
        <v>0</v>
      </c>
      <c r="O10" s="13">
        <f>SUM(C10:N10)</f>
        <v>0</v>
      </c>
      <c r="P10" s="14" t="e">
        <f>O10/$O$3</f>
        <v>#DIV/0!</v>
      </c>
      <c r="R10" s="6" t="s">
        <v>23</v>
      </c>
      <c r="S10" s="14" t="e">
        <f>P9-S9</f>
        <v>#DIV/0!</v>
      </c>
    </row>
    <row r="11" spans="1:21" outlineLevel="2" x14ac:dyDescent="0.3">
      <c r="A11" s="24" t="s">
        <v>24</v>
      </c>
      <c r="B11" s="25" t="s">
        <v>25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7">
        <f>SUM(C11:N11)</f>
        <v>0</v>
      </c>
      <c r="P11" s="18" t="e">
        <f t="shared" ref="P11:P74" si="8">O11/$O$3</f>
        <v>#DIV/0!</v>
      </c>
      <c r="R11" s="28"/>
    </row>
    <row r="12" spans="1:21" outlineLevel="2" x14ac:dyDescent="0.3">
      <c r="A12" s="24" t="s">
        <v>26</v>
      </c>
      <c r="B12" s="25" t="s">
        <v>27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f t="shared" ref="O12:O29" si="9">SUM(C12:N12)</f>
        <v>0</v>
      </c>
      <c r="P12" s="18" t="e">
        <f t="shared" si="8"/>
        <v>#DIV/0!</v>
      </c>
      <c r="R12" s="28"/>
    </row>
    <row r="13" spans="1:21" outlineLevel="2" x14ac:dyDescent="0.3">
      <c r="A13" s="24" t="s">
        <v>28</v>
      </c>
      <c r="B13" s="25" t="s">
        <v>29</v>
      </c>
      <c r="C13" s="29">
        <f>C5*$P$83</f>
        <v>0</v>
      </c>
      <c r="D13" s="29">
        <f t="shared" ref="D13:N13" si="10">D5*$P$83</f>
        <v>0</v>
      </c>
      <c r="E13" s="29">
        <f t="shared" si="10"/>
        <v>0</v>
      </c>
      <c r="F13" s="29">
        <f t="shared" si="10"/>
        <v>0</v>
      </c>
      <c r="G13" s="29">
        <f t="shared" si="10"/>
        <v>0</v>
      </c>
      <c r="H13" s="29">
        <f t="shared" si="10"/>
        <v>0</v>
      </c>
      <c r="I13" s="29">
        <f t="shared" si="10"/>
        <v>0</v>
      </c>
      <c r="J13" s="29">
        <f t="shared" si="10"/>
        <v>0</v>
      </c>
      <c r="K13" s="29">
        <f t="shared" si="10"/>
        <v>0</v>
      </c>
      <c r="L13" s="29">
        <f t="shared" si="10"/>
        <v>0</v>
      </c>
      <c r="M13" s="29">
        <f t="shared" si="10"/>
        <v>0</v>
      </c>
      <c r="N13" s="29">
        <f t="shared" si="10"/>
        <v>0</v>
      </c>
      <c r="O13" s="27">
        <f t="shared" si="9"/>
        <v>0</v>
      </c>
      <c r="P13" s="32">
        <v>5.0000000000000001E-3</v>
      </c>
      <c r="R13" s="28"/>
    </row>
    <row r="14" spans="1:21" outlineLevel="2" x14ac:dyDescent="0.3">
      <c r="A14" s="24" t="s">
        <v>30</v>
      </c>
      <c r="B14" s="25" t="s">
        <v>31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7">
        <f t="shared" si="9"/>
        <v>0</v>
      </c>
      <c r="P14" s="18" t="e">
        <f t="shared" si="8"/>
        <v>#DIV/0!</v>
      </c>
      <c r="R14" s="28"/>
    </row>
    <row r="15" spans="1:21" outlineLevel="2" x14ac:dyDescent="0.3">
      <c r="A15" s="24" t="s">
        <v>32</v>
      </c>
      <c r="B15" s="25" t="s">
        <v>33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7">
        <f t="shared" si="9"/>
        <v>0</v>
      </c>
      <c r="P15" s="18" t="e">
        <f t="shared" si="8"/>
        <v>#DIV/0!</v>
      </c>
      <c r="R15" s="28"/>
    </row>
    <row r="16" spans="1:21" outlineLevel="2" x14ac:dyDescent="0.3">
      <c r="A16" s="24" t="s">
        <v>34</v>
      </c>
      <c r="B16" s="25" t="s">
        <v>35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7">
        <f t="shared" si="9"/>
        <v>0</v>
      </c>
      <c r="P16" s="18" t="e">
        <f t="shared" si="8"/>
        <v>#DIV/0!</v>
      </c>
      <c r="R16" s="28"/>
    </row>
    <row r="17" spans="1:18" outlineLevel="2" x14ac:dyDescent="0.3">
      <c r="A17" s="24" t="s">
        <v>36</v>
      </c>
      <c r="B17" s="25" t="s">
        <v>37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7">
        <f t="shared" si="9"/>
        <v>0</v>
      </c>
      <c r="P17" s="18" t="e">
        <f t="shared" si="8"/>
        <v>#DIV/0!</v>
      </c>
      <c r="R17" s="28"/>
    </row>
    <row r="18" spans="1:18" outlineLevel="2" x14ac:dyDescent="0.3">
      <c r="A18" s="24" t="s">
        <v>38</v>
      </c>
      <c r="B18" s="25" t="s">
        <v>39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7">
        <f t="shared" si="9"/>
        <v>0</v>
      </c>
      <c r="P18" s="18" t="e">
        <f t="shared" si="8"/>
        <v>#DIV/0!</v>
      </c>
      <c r="R18" s="28"/>
    </row>
    <row r="19" spans="1:18" outlineLevel="2" x14ac:dyDescent="0.3">
      <c r="A19" s="24" t="s">
        <v>40</v>
      </c>
      <c r="B19" s="25" t="s">
        <v>41</v>
      </c>
      <c r="C19" s="29">
        <f>C11*$R$19</f>
        <v>0</v>
      </c>
      <c r="D19" s="29">
        <f t="shared" ref="D19:N19" si="11">D11*$R$19</f>
        <v>0</v>
      </c>
      <c r="E19" s="29">
        <f t="shared" si="11"/>
        <v>0</v>
      </c>
      <c r="F19" s="29">
        <f t="shared" si="11"/>
        <v>0</v>
      </c>
      <c r="G19" s="29">
        <f t="shared" si="11"/>
        <v>0</v>
      </c>
      <c r="H19" s="29">
        <f t="shared" si="11"/>
        <v>0</v>
      </c>
      <c r="I19" s="29">
        <f t="shared" si="11"/>
        <v>0</v>
      </c>
      <c r="J19" s="29">
        <f t="shared" si="11"/>
        <v>0</v>
      </c>
      <c r="K19" s="29">
        <f t="shared" si="11"/>
        <v>0</v>
      </c>
      <c r="L19" s="29">
        <f t="shared" si="11"/>
        <v>0</v>
      </c>
      <c r="M19" s="29">
        <f t="shared" si="11"/>
        <v>0</v>
      </c>
      <c r="N19" s="29">
        <f t="shared" si="11"/>
        <v>0</v>
      </c>
      <c r="O19" s="27">
        <f t="shared" si="9"/>
        <v>0</v>
      </c>
      <c r="P19" s="18" t="e">
        <f t="shared" si="8"/>
        <v>#DIV/0!</v>
      </c>
      <c r="R19" s="30">
        <v>8.3299999999999999E-2</v>
      </c>
    </row>
    <row r="20" spans="1:18" outlineLevel="2" x14ac:dyDescent="0.3">
      <c r="A20" s="24" t="s">
        <v>42</v>
      </c>
      <c r="B20" s="25" t="s">
        <v>43</v>
      </c>
      <c r="C20" s="29">
        <f>C11*$R$20</f>
        <v>0</v>
      </c>
      <c r="D20" s="29">
        <f t="shared" ref="D20:N20" si="12">D11*$R$20</f>
        <v>0</v>
      </c>
      <c r="E20" s="29">
        <f t="shared" si="12"/>
        <v>0</v>
      </c>
      <c r="F20" s="29">
        <f t="shared" si="12"/>
        <v>0</v>
      </c>
      <c r="G20" s="29">
        <f t="shared" si="12"/>
        <v>0</v>
      </c>
      <c r="H20" s="29">
        <f t="shared" si="12"/>
        <v>0</v>
      </c>
      <c r="I20" s="29">
        <f t="shared" si="12"/>
        <v>0</v>
      </c>
      <c r="J20" s="29">
        <f t="shared" si="12"/>
        <v>0</v>
      </c>
      <c r="K20" s="29">
        <f t="shared" si="12"/>
        <v>0</v>
      </c>
      <c r="L20" s="29">
        <f t="shared" si="12"/>
        <v>0</v>
      </c>
      <c r="M20" s="29">
        <f t="shared" si="12"/>
        <v>0</v>
      </c>
      <c r="N20" s="29">
        <f t="shared" si="12"/>
        <v>0</v>
      </c>
      <c r="O20" s="27">
        <f t="shared" si="9"/>
        <v>0</v>
      </c>
      <c r="P20" s="18" t="e">
        <f t="shared" si="8"/>
        <v>#DIV/0!</v>
      </c>
      <c r="R20" s="30">
        <v>8.3299999999999999E-2</v>
      </c>
    </row>
    <row r="21" spans="1:18" outlineLevel="2" x14ac:dyDescent="0.3">
      <c r="A21" s="24" t="s">
        <v>44</v>
      </c>
      <c r="B21" s="25" t="s">
        <v>45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7">
        <f t="shared" si="9"/>
        <v>0</v>
      </c>
      <c r="P21" s="18" t="e">
        <f t="shared" si="8"/>
        <v>#DIV/0!</v>
      </c>
      <c r="R21" s="28"/>
    </row>
    <row r="22" spans="1:18" outlineLevel="2" x14ac:dyDescent="0.3">
      <c r="A22" s="24" t="s">
        <v>46</v>
      </c>
      <c r="B22" s="25" t="s">
        <v>308</v>
      </c>
      <c r="C22" s="29">
        <f>C11*$R$22</f>
        <v>0</v>
      </c>
      <c r="D22" s="29">
        <f t="shared" ref="D22:N22" si="13">D11*$R$22</f>
        <v>0</v>
      </c>
      <c r="E22" s="29">
        <f t="shared" si="13"/>
        <v>0</v>
      </c>
      <c r="F22" s="29">
        <f t="shared" si="13"/>
        <v>0</v>
      </c>
      <c r="G22" s="29">
        <f t="shared" si="13"/>
        <v>0</v>
      </c>
      <c r="H22" s="29">
        <f t="shared" si="13"/>
        <v>0</v>
      </c>
      <c r="I22" s="29">
        <f t="shared" si="13"/>
        <v>0</v>
      </c>
      <c r="J22" s="29">
        <f t="shared" si="13"/>
        <v>0</v>
      </c>
      <c r="K22" s="29">
        <f t="shared" si="13"/>
        <v>0</v>
      </c>
      <c r="L22" s="29">
        <f t="shared" si="13"/>
        <v>0</v>
      </c>
      <c r="M22" s="29">
        <f t="shared" si="13"/>
        <v>0</v>
      </c>
      <c r="N22" s="29">
        <f t="shared" si="13"/>
        <v>0</v>
      </c>
      <c r="O22" s="27">
        <f t="shared" si="9"/>
        <v>0</v>
      </c>
      <c r="P22" s="18" t="e">
        <f t="shared" si="8"/>
        <v>#DIV/0!</v>
      </c>
      <c r="R22" s="30">
        <v>0.02</v>
      </c>
    </row>
    <row r="23" spans="1:18" outlineLevel="2" x14ac:dyDescent="0.3">
      <c r="A23" s="24" t="s">
        <v>47</v>
      </c>
      <c r="B23" s="25" t="s">
        <v>309</v>
      </c>
      <c r="C23" s="29">
        <f>C11*$R$23</f>
        <v>0</v>
      </c>
      <c r="D23" s="29">
        <f t="shared" ref="D23:N23" si="14">D11*$R$23</f>
        <v>0</v>
      </c>
      <c r="E23" s="29">
        <f t="shared" si="14"/>
        <v>0</v>
      </c>
      <c r="F23" s="29">
        <f t="shared" si="14"/>
        <v>0</v>
      </c>
      <c r="G23" s="29">
        <f t="shared" si="14"/>
        <v>0</v>
      </c>
      <c r="H23" s="29">
        <f t="shared" si="14"/>
        <v>0</v>
      </c>
      <c r="I23" s="29">
        <f t="shared" si="14"/>
        <v>0</v>
      </c>
      <c r="J23" s="29">
        <f t="shared" si="14"/>
        <v>0</v>
      </c>
      <c r="K23" s="29">
        <f t="shared" si="14"/>
        <v>0</v>
      </c>
      <c r="L23" s="29">
        <f t="shared" si="14"/>
        <v>0</v>
      </c>
      <c r="M23" s="29">
        <f t="shared" si="14"/>
        <v>0</v>
      </c>
      <c r="N23" s="29">
        <f t="shared" si="14"/>
        <v>0</v>
      </c>
      <c r="O23" s="27">
        <f t="shared" si="9"/>
        <v>0</v>
      </c>
      <c r="P23" s="18" t="e">
        <f t="shared" si="8"/>
        <v>#DIV/0!</v>
      </c>
      <c r="R23" s="30">
        <v>0.19</v>
      </c>
    </row>
    <row r="24" spans="1:18" outlineLevel="2" x14ac:dyDescent="0.3">
      <c r="A24" s="24" t="s">
        <v>48</v>
      </c>
      <c r="B24" s="25" t="s">
        <v>49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7">
        <f t="shared" si="9"/>
        <v>0</v>
      </c>
      <c r="P24" s="18" t="e">
        <f t="shared" si="8"/>
        <v>#DIV/0!</v>
      </c>
      <c r="R24" s="28"/>
    </row>
    <row r="25" spans="1:18" outlineLevel="2" x14ac:dyDescent="0.3">
      <c r="A25" s="24" t="s">
        <v>50</v>
      </c>
      <c r="B25" s="25" t="s">
        <v>51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7">
        <f t="shared" si="9"/>
        <v>0</v>
      </c>
      <c r="P25" s="18" t="e">
        <f t="shared" si="8"/>
        <v>#DIV/0!</v>
      </c>
      <c r="R25" s="28"/>
    </row>
    <row r="26" spans="1:18" outlineLevel="2" x14ac:dyDescent="0.3">
      <c r="A26" s="24" t="s">
        <v>52</v>
      </c>
      <c r="B26" s="25" t="s">
        <v>53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7">
        <f t="shared" si="9"/>
        <v>0</v>
      </c>
      <c r="P26" s="18" t="e">
        <f t="shared" si="8"/>
        <v>#DIV/0!</v>
      </c>
      <c r="R26" s="28"/>
    </row>
    <row r="27" spans="1:18" outlineLevel="2" x14ac:dyDescent="0.3">
      <c r="A27" s="24" t="s">
        <v>54</v>
      </c>
      <c r="B27" s="25" t="s">
        <v>55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7">
        <f t="shared" si="9"/>
        <v>0</v>
      </c>
      <c r="P27" s="18" t="e">
        <f t="shared" si="8"/>
        <v>#DIV/0!</v>
      </c>
      <c r="R27" s="28"/>
    </row>
    <row r="28" spans="1:18" outlineLevel="2" x14ac:dyDescent="0.3">
      <c r="A28" s="24" t="s">
        <v>56</v>
      </c>
      <c r="B28" s="25" t="s">
        <v>57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7">
        <f t="shared" si="9"/>
        <v>0</v>
      </c>
      <c r="P28" s="18" t="e">
        <f t="shared" si="8"/>
        <v>#DIV/0!</v>
      </c>
      <c r="R28" s="28"/>
    </row>
    <row r="29" spans="1:18" outlineLevel="2" x14ac:dyDescent="0.3">
      <c r="A29" s="24" t="s">
        <v>58</v>
      </c>
      <c r="B29" s="25" t="s">
        <v>59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7">
        <f t="shared" si="9"/>
        <v>0</v>
      </c>
      <c r="P29" s="18" t="e">
        <f t="shared" si="8"/>
        <v>#DIV/0!</v>
      </c>
      <c r="R29" s="28"/>
    </row>
    <row r="30" spans="1:18" outlineLevel="1" x14ac:dyDescent="0.3">
      <c r="A30" s="22" t="s">
        <v>60</v>
      </c>
      <c r="B30" s="23" t="s">
        <v>61</v>
      </c>
      <c r="C30" s="12">
        <f>SUM(C31:C32)</f>
        <v>0</v>
      </c>
      <c r="D30" s="12">
        <f t="shared" ref="D30:N30" si="15">SUM(D31:D32)</f>
        <v>0</v>
      </c>
      <c r="E30" s="12">
        <f t="shared" si="15"/>
        <v>0</v>
      </c>
      <c r="F30" s="12">
        <f t="shared" si="15"/>
        <v>0</v>
      </c>
      <c r="G30" s="12">
        <f t="shared" si="15"/>
        <v>0</v>
      </c>
      <c r="H30" s="12">
        <f t="shared" si="15"/>
        <v>0</v>
      </c>
      <c r="I30" s="12">
        <f t="shared" si="15"/>
        <v>0</v>
      </c>
      <c r="J30" s="12">
        <f t="shared" si="15"/>
        <v>0</v>
      </c>
      <c r="K30" s="12">
        <f t="shared" si="15"/>
        <v>0</v>
      </c>
      <c r="L30" s="12">
        <f t="shared" si="15"/>
        <v>0</v>
      </c>
      <c r="M30" s="12">
        <f t="shared" si="15"/>
        <v>0</v>
      </c>
      <c r="N30" s="12">
        <f t="shared" si="15"/>
        <v>0</v>
      </c>
      <c r="O30" s="13">
        <f>SUM(C30:N30)</f>
        <v>0</v>
      </c>
      <c r="P30" s="14" t="e">
        <f>O30/$O$3</f>
        <v>#DIV/0!</v>
      </c>
      <c r="R30" s="6"/>
    </row>
    <row r="31" spans="1:18" outlineLevel="2" x14ac:dyDescent="0.3">
      <c r="A31" s="24" t="s">
        <v>62</v>
      </c>
      <c r="B31" s="25" t="s">
        <v>63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7">
        <f t="shared" ref="O31:O32" si="16">SUM(C31:N31)</f>
        <v>0</v>
      </c>
      <c r="P31" s="18" t="e">
        <f t="shared" si="8"/>
        <v>#DIV/0!</v>
      </c>
      <c r="R31" s="6"/>
    </row>
    <row r="32" spans="1:18" outlineLevel="2" x14ac:dyDescent="0.3">
      <c r="A32" s="24" t="s">
        <v>64</v>
      </c>
      <c r="B32" s="25" t="s">
        <v>65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7">
        <f t="shared" si="16"/>
        <v>0</v>
      </c>
      <c r="P32" s="18" t="e">
        <f t="shared" si="8"/>
        <v>#DIV/0!</v>
      </c>
      <c r="R32" s="6"/>
    </row>
    <row r="33" spans="1:18" outlineLevel="1" x14ac:dyDescent="0.3">
      <c r="A33" s="22" t="s">
        <v>66</v>
      </c>
      <c r="B33" s="23" t="s">
        <v>67</v>
      </c>
      <c r="C33" s="12">
        <f t="shared" ref="C33:N33" si="17">SUM(C34:C39)</f>
        <v>0</v>
      </c>
      <c r="D33" s="12">
        <f t="shared" si="17"/>
        <v>0</v>
      </c>
      <c r="E33" s="12">
        <f t="shared" si="17"/>
        <v>0</v>
      </c>
      <c r="F33" s="12">
        <f t="shared" si="17"/>
        <v>0</v>
      </c>
      <c r="G33" s="12">
        <f t="shared" si="17"/>
        <v>0</v>
      </c>
      <c r="H33" s="12">
        <f t="shared" si="17"/>
        <v>0</v>
      </c>
      <c r="I33" s="12">
        <f t="shared" si="17"/>
        <v>0</v>
      </c>
      <c r="J33" s="12">
        <f t="shared" si="17"/>
        <v>0</v>
      </c>
      <c r="K33" s="12">
        <f t="shared" si="17"/>
        <v>0</v>
      </c>
      <c r="L33" s="12">
        <f t="shared" si="17"/>
        <v>0</v>
      </c>
      <c r="M33" s="12">
        <f t="shared" si="17"/>
        <v>0</v>
      </c>
      <c r="N33" s="12">
        <f t="shared" si="17"/>
        <v>0</v>
      </c>
      <c r="O33" s="13">
        <f>SUM(C33:N33)</f>
        <v>0</v>
      </c>
      <c r="P33" s="14" t="e">
        <f>O33/$O$3</f>
        <v>#DIV/0!</v>
      </c>
      <c r="R33" s="6"/>
    </row>
    <row r="34" spans="1:18" outlineLevel="2" x14ac:dyDescent="0.3">
      <c r="A34" s="24" t="s">
        <v>68</v>
      </c>
      <c r="B34" s="25" t="s">
        <v>310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7">
        <f t="shared" ref="O34:O39" si="18">SUM(C34:N34)</f>
        <v>0</v>
      </c>
      <c r="P34" s="18" t="e">
        <f t="shared" si="8"/>
        <v>#DIV/0!</v>
      </c>
      <c r="R34" s="6"/>
    </row>
    <row r="35" spans="1:18" outlineLevel="2" x14ac:dyDescent="0.3">
      <c r="A35" s="24" t="s">
        <v>69</v>
      </c>
      <c r="B35" s="25" t="s">
        <v>70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7">
        <f t="shared" si="18"/>
        <v>0</v>
      </c>
      <c r="P35" s="18" t="e">
        <f t="shared" si="8"/>
        <v>#DIV/0!</v>
      </c>
      <c r="R35" s="6"/>
    </row>
    <row r="36" spans="1:18" outlineLevel="2" x14ac:dyDescent="0.3">
      <c r="A36" s="24" t="s">
        <v>71</v>
      </c>
      <c r="B36" s="25" t="s">
        <v>72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7">
        <f t="shared" si="18"/>
        <v>0</v>
      </c>
      <c r="P36" s="18" t="e">
        <f t="shared" si="8"/>
        <v>#DIV/0!</v>
      </c>
      <c r="R36" s="6"/>
    </row>
    <row r="37" spans="1:18" outlineLevel="2" x14ac:dyDescent="0.3">
      <c r="A37" s="24" t="s">
        <v>73</v>
      </c>
      <c r="B37" s="25" t="s">
        <v>311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7">
        <f t="shared" si="18"/>
        <v>0</v>
      </c>
      <c r="P37" s="18" t="e">
        <f t="shared" si="8"/>
        <v>#DIV/0!</v>
      </c>
      <c r="R37" s="6"/>
    </row>
    <row r="38" spans="1:18" outlineLevel="2" x14ac:dyDescent="0.3">
      <c r="A38" s="24" t="s">
        <v>74</v>
      </c>
      <c r="B38" s="25" t="s">
        <v>75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7">
        <f t="shared" si="18"/>
        <v>0</v>
      </c>
      <c r="P38" s="18" t="e">
        <f t="shared" si="8"/>
        <v>#DIV/0!</v>
      </c>
      <c r="R38" s="6"/>
    </row>
    <row r="39" spans="1:18" outlineLevel="2" x14ac:dyDescent="0.3">
      <c r="A39" s="24" t="s">
        <v>76</v>
      </c>
      <c r="B39" s="25" t="s">
        <v>77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7">
        <f t="shared" si="18"/>
        <v>0</v>
      </c>
      <c r="P39" s="18" t="e">
        <f t="shared" si="8"/>
        <v>#DIV/0!</v>
      </c>
      <c r="R39" s="6"/>
    </row>
    <row r="40" spans="1:18" outlineLevel="1" x14ac:dyDescent="0.3">
      <c r="A40" s="22" t="s">
        <v>78</v>
      </c>
      <c r="B40" s="23" t="s">
        <v>79</v>
      </c>
      <c r="C40" s="12">
        <f>SUM(C41:C56)</f>
        <v>0</v>
      </c>
      <c r="D40" s="12">
        <f t="shared" ref="D40:N40" si="19">SUM(D41:D56)</f>
        <v>0</v>
      </c>
      <c r="E40" s="12">
        <f t="shared" si="19"/>
        <v>0</v>
      </c>
      <c r="F40" s="12">
        <f t="shared" si="19"/>
        <v>0</v>
      </c>
      <c r="G40" s="12">
        <f t="shared" si="19"/>
        <v>0</v>
      </c>
      <c r="H40" s="12">
        <f t="shared" si="19"/>
        <v>0</v>
      </c>
      <c r="I40" s="12">
        <f t="shared" si="19"/>
        <v>0</v>
      </c>
      <c r="J40" s="12">
        <f t="shared" si="19"/>
        <v>0</v>
      </c>
      <c r="K40" s="12">
        <f t="shared" si="19"/>
        <v>0</v>
      </c>
      <c r="L40" s="12">
        <f t="shared" si="19"/>
        <v>0</v>
      </c>
      <c r="M40" s="12">
        <f t="shared" si="19"/>
        <v>0</v>
      </c>
      <c r="N40" s="12">
        <f t="shared" si="19"/>
        <v>0</v>
      </c>
      <c r="O40" s="13">
        <f>SUM(C40:N40)</f>
        <v>0</v>
      </c>
      <c r="P40" s="14" t="e">
        <f>O40/$O$3</f>
        <v>#DIV/0!</v>
      </c>
      <c r="R40" s="6"/>
    </row>
    <row r="41" spans="1:18" outlineLevel="2" x14ac:dyDescent="0.3">
      <c r="A41" s="24" t="s">
        <v>80</v>
      </c>
      <c r="B41" s="25" t="s">
        <v>81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7">
        <f t="shared" ref="O41:O56" si="20">SUM(C41:N41)</f>
        <v>0</v>
      </c>
      <c r="P41" s="18" t="e">
        <f t="shared" si="8"/>
        <v>#DIV/0!</v>
      </c>
      <c r="R41" s="6"/>
    </row>
    <row r="42" spans="1:18" outlineLevel="2" x14ac:dyDescent="0.3">
      <c r="A42" s="24" t="s">
        <v>82</v>
      </c>
      <c r="B42" s="25" t="s">
        <v>83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7">
        <f t="shared" si="20"/>
        <v>0</v>
      </c>
      <c r="P42" s="18" t="e">
        <f t="shared" si="8"/>
        <v>#DIV/0!</v>
      </c>
      <c r="R42" s="6"/>
    </row>
    <row r="43" spans="1:18" outlineLevel="2" x14ac:dyDescent="0.3">
      <c r="A43" s="24" t="s">
        <v>84</v>
      </c>
      <c r="B43" s="25" t="s">
        <v>85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7">
        <f t="shared" si="20"/>
        <v>0</v>
      </c>
      <c r="P43" s="18" t="e">
        <f t="shared" si="8"/>
        <v>#DIV/0!</v>
      </c>
      <c r="R43" s="6"/>
    </row>
    <row r="44" spans="1:18" outlineLevel="2" x14ac:dyDescent="0.3">
      <c r="A44" s="24" t="s">
        <v>86</v>
      </c>
      <c r="B44" s="25" t="s">
        <v>87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7">
        <f t="shared" si="20"/>
        <v>0</v>
      </c>
      <c r="P44" s="18" t="e">
        <f t="shared" si="8"/>
        <v>#DIV/0!</v>
      </c>
      <c r="R44" s="6"/>
    </row>
    <row r="45" spans="1:18" outlineLevel="2" x14ac:dyDescent="0.3">
      <c r="A45" s="24" t="s">
        <v>88</v>
      </c>
      <c r="B45" s="25" t="s">
        <v>89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7">
        <f t="shared" si="20"/>
        <v>0</v>
      </c>
      <c r="P45" s="18" t="e">
        <f t="shared" si="8"/>
        <v>#DIV/0!</v>
      </c>
      <c r="R45" s="6"/>
    </row>
    <row r="46" spans="1:18" outlineLevel="2" x14ac:dyDescent="0.3">
      <c r="A46" s="24" t="s">
        <v>90</v>
      </c>
      <c r="B46" s="25" t="s">
        <v>306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7">
        <f t="shared" si="20"/>
        <v>0</v>
      </c>
      <c r="P46" s="18" t="e">
        <f t="shared" si="8"/>
        <v>#DIV/0!</v>
      </c>
      <c r="R46" s="6"/>
    </row>
    <row r="47" spans="1:18" outlineLevel="2" x14ac:dyDescent="0.3">
      <c r="A47" s="24" t="s">
        <v>91</v>
      </c>
      <c r="B47" s="25" t="s">
        <v>305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7">
        <f t="shared" si="20"/>
        <v>0</v>
      </c>
      <c r="P47" s="18" t="e">
        <f t="shared" si="8"/>
        <v>#DIV/0!</v>
      </c>
      <c r="R47" s="6"/>
    </row>
    <row r="48" spans="1:18" outlineLevel="2" x14ac:dyDescent="0.3">
      <c r="A48" s="24" t="s">
        <v>92</v>
      </c>
      <c r="B48" s="25" t="s">
        <v>304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7">
        <f t="shared" si="20"/>
        <v>0</v>
      </c>
      <c r="P48" s="18" t="e">
        <f t="shared" si="8"/>
        <v>#DIV/0!</v>
      </c>
      <c r="R48" s="6"/>
    </row>
    <row r="49" spans="1:18" outlineLevel="2" x14ac:dyDescent="0.3">
      <c r="A49" s="24" t="s">
        <v>93</v>
      </c>
      <c r="B49" s="25" t="s">
        <v>94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7">
        <f t="shared" si="20"/>
        <v>0</v>
      </c>
      <c r="P49" s="18" t="e">
        <f t="shared" si="8"/>
        <v>#DIV/0!</v>
      </c>
      <c r="R49" s="6"/>
    </row>
    <row r="50" spans="1:18" outlineLevel="2" x14ac:dyDescent="0.3">
      <c r="A50" s="24" t="s">
        <v>95</v>
      </c>
      <c r="B50" s="25" t="s">
        <v>96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7">
        <f t="shared" si="20"/>
        <v>0</v>
      </c>
      <c r="P50" s="18" t="e">
        <f t="shared" si="8"/>
        <v>#DIV/0!</v>
      </c>
      <c r="R50" s="6"/>
    </row>
    <row r="51" spans="1:18" outlineLevel="2" x14ac:dyDescent="0.3">
      <c r="A51" s="24" t="s">
        <v>97</v>
      </c>
      <c r="B51" s="25" t="s">
        <v>312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7">
        <f t="shared" si="20"/>
        <v>0</v>
      </c>
      <c r="P51" s="18" t="e">
        <f t="shared" si="8"/>
        <v>#DIV/0!</v>
      </c>
      <c r="R51" s="6"/>
    </row>
    <row r="52" spans="1:18" outlineLevel="2" x14ac:dyDescent="0.3">
      <c r="A52" s="24" t="s">
        <v>98</v>
      </c>
      <c r="B52" s="25" t="s">
        <v>313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7">
        <f t="shared" si="20"/>
        <v>0</v>
      </c>
      <c r="P52" s="18" t="e">
        <f t="shared" si="8"/>
        <v>#DIV/0!</v>
      </c>
      <c r="R52" s="6"/>
    </row>
    <row r="53" spans="1:18" outlineLevel="2" x14ac:dyDescent="0.3">
      <c r="A53" s="24" t="s">
        <v>99</v>
      </c>
      <c r="B53" s="25" t="s">
        <v>313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7">
        <f>SUM(D53:N53)</f>
        <v>0</v>
      </c>
      <c r="P53" s="18" t="e">
        <f t="shared" si="8"/>
        <v>#DIV/0!</v>
      </c>
      <c r="R53" s="6"/>
    </row>
    <row r="54" spans="1:18" outlineLevel="2" x14ac:dyDescent="0.3">
      <c r="A54" s="24" t="s">
        <v>100</v>
      </c>
      <c r="B54" s="25" t="s">
        <v>101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7">
        <f t="shared" si="20"/>
        <v>0</v>
      </c>
      <c r="P54" s="18" t="e">
        <f t="shared" si="8"/>
        <v>#DIV/0!</v>
      </c>
      <c r="R54" s="6"/>
    </row>
    <row r="55" spans="1:18" outlineLevel="2" x14ac:dyDescent="0.3">
      <c r="A55" s="24" t="s">
        <v>102</v>
      </c>
      <c r="B55" s="25" t="s">
        <v>103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7">
        <f t="shared" si="20"/>
        <v>0</v>
      </c>
      <c r="P55" s="18" t="e">
        <f t="shared" si="8"/>
        <v>#DIV/0!</v>
      </c>
      <c r="R55" s="6"/>
    </row>
    <row r="56" spans="1:18" outlineLevel="2" x14ac:dyDescent="0.3">
      <c r="A56" s="24" t="s">
        <v>104</v>
      </c>
      <c r="B56" s="25" t="s">
        <v>105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7">
        <f t="shared" si="20"/>
        <v>0</v>
      </c>
      <c r="P56" s="18" t="e">
        <f t="shared" si="8"/>
        <v>#DIV/0!</v>
      </c>
      <c r="R56" s="6"/>
    </row>
    <row r="57" spans="1:18" outlineLevel="1" x14ac:dyDescent="0.3">
      <c r="A57" s="22" t="s">
        <v>106</v>
      </c>
      <c r="B57" s="23" t="s">
        <v>107</v>
      </c>
      <c r="C57" s="12">
        <f>SUM(C58:C60)</f>
        <v>0</v>
      </c>
      <c r="D57" s="12">
        <f t="shared" ref="D57:N57" si="21">SUM(D58:D60)</f>
        <v>0</v>
      </c>
      <c r="E57" s="12">
        <f t="shared" si="21"/>
        <v>0</v>
      </c>
      <c r="F57" s="12">
        <f t="shared" si="21"/>
        <v>0</v>
      </c>
      <c r="G57" s="12">
        <f t="shared" si="21"/>
        <v>0</v>
      </c>
      <c r="H57" s="12">
        <f t="shared" si="21"/>
        <v>0</v>
      </c>
      <c r="I57" s="12">
        <f t="shared" si="21"/>
        <v>0</v>
      </c>
      <c r="J57" s="12">
        <f t="shared" si="21"/>
        <v>0</v>
      </c>
      <c r="K57" s="12">
        <f t="shared" si="21"/>
        <v>0</v>
      </c>
      <c r="L57" s="12">
        <f t="shared" si="21"/>
        <v>0</v>
      </c>
      <c r="M57" s="12">
        <f t="shared" si="21"/>
        <v>0</v>
      </c>
      <c r="N57" s="12">
        <f t="shared" si="21"/>
        <v>0</v>
      </c>
      <c r="O57" s="13">
        <f>SUM(C57:N57)</f>
        <v>0</v>
      </c>
      <c r="P57" s="14" t="e">
        <f>O57/$O$3</f>
        <v>#DIV/0!</v>
      </c>
      <c r="R57" s="6"/>
    </row>
    <row r="58" spans="1:18" ht="15" customHeight="1" outlineLevel="2" x14ac:dyDescent="0.3">
      <c r="A58" s="24" t="s">
        <v>108</v>
      </c>
      <c r="B58" s="25" t="s">
        <v>307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7">
        <f t="shared" ref="O58:O60" si="22">SUM(C58:N58)</f>
        <v>0</v>
      </c>
      <c r="P58" s="18" t="e">
        <f t="shared" si="8"/>
        <v>#DIV/0!</v>
      </c>
      <c r="R58" s="31"/>
    </row>
    <row r="59" spans="1:18" outlineLevel="2" x14ac:dyDescent="0.3">
      <c r="A59" s="24" t="s">
        <v>109</v>
      </c>
      <c r="B59" s="25" t="s">
        <v>110</v>
      </c>
      <c r="C59" s="29">
        <f t="shared" ref="C59:N59" si="23">+$C$184*C177</f>
        <v>0</v>
      </c>
      <c r="D59" s="29">
        <f t="shared" si="23"/>
        <v>0</v>
      </c>
      <c r="E59" s="29">
        <f t="shared" si="23"/>
        <v>0</v>
      </c>
      <c r="F59" s="29">
        <f t="shared" si="23"/>
        <v>0</v>
      </c>
      <c r="G59" s="29">
        <f t="shared" si="23"/>
        <v>0</v>
      </c>
      <c r="H59" s="29">
        <f t="shared" si="23"/>
        <v>0</v>
      </c>
      <c r="I59" s="29">
        <f t="shared" si="23"/>
        <v>0</v>
      </c>
      <c r="J59" s="29">
        <f t="shared" si="23"/>
        <v>0</v>
      </c>
      <c r="K59" s="29">
        <f t="shared" si="23"/>
        <v>0</v>
      </c>
      <c r="L59" s="29">
        <f t="shared" si="23"/>
        <v>0</v>
      </c>
      <c r="M59" s="29">
        <f t="shared" si="23"/>
        <v>0</v>
      </c>
      <c r="N59" s="29">
        <f t="shared" si="23"/>
        <v>0</v>
      </c>
      <c r="O59" s="27">
        <f t="shared" si="22"/>
        <v>0</v>
      </c>
      <c r="P59" s="18" t="e">
        <f t="shared" si="8"/>
        <v>#DIV/0!</v>
      </c>
      <c r="R59" s="31"/>
    </row>
    <row r="60" spans="1:18" outlineLevel="2" x14ac:dyDescent="0.3">
      <c r="A60" s="24" t="s">
        <v>111</v>
      </c>
      <c r="B60" s="25" t="s">
        <v>112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7">
        <f t="shared" si="22"/>
        <v>0</v>
      </c>
      <c r="P60" s="18" t="e">
        <f t="shared" si="8"/>
        <v>#DIV/0!</v>
      </c>
      <c r="R60" s="31"/>
    </row>
    <row r="61" spans="1:18" outlineLevel="1" x14ac:dyDescent="0.3">
      <c r="A61" s="22" t="s">
        <v>113</v>
      </c>
      <c r="B61" s="23" t="s">
        <v>114</v>
      </c>
      <c r="C61" s="12">
        <f>SUM(C62:C68)</f>
        <v>0</v>
      </c>
      <c r="D61" s="12">
        <f t="shared" ref="D61:N61" si="24">SUM(D62:D68)</f>
        <v>0</v>
      </c>
      <c r="E61" s="12">
        <f t="shared" si="24"/>
        <v>0</v>
      </c>
      <c r="F61" s="12">
        <f t="shared" si="24"/>
        <v>0</v>
      </c>
      <c r="G61" s="12">
        <f t="shared" si="24"/>
        <v>0</v>
      </c>
      <c r="H61" s="12">
        <f t="shared" si="24"/>
        <v>0</v>
      </c>
      <c r="I61" s="12">
        <f t="shared" si="24"/>
        <v>0</v>
      </c>
      <c r="J61" s="12">
        <f t="shared" si="24"/>
        <v>0</v>
      </c>
      <c r="K61" s="12">
        <f t="shared" si="24"/>
        <v>0</v>
      </c>
      <c r="L61" s="12">
        <f t="shared" si="24"/>
        <v>0</v>
      </c>
      <c r="M61" s="12">
        <f t="shared" si="24"/>
        <v>0</v>
      </c>
      <c r="N61" s="12">
        <f t="shared" si="24"/>
        <v>0</v>
      </c>
      <c r="O61" s="13">
        <f>SUM(C61:N61)</f>
        <v>0</v>
      </c>
      <c r="P61" s="14" t="e">
        <f>O61/$O$3</f>
        <v>#DIV/0!</v>
      </c>
      <c r="R61" s="31"/>
    </row>
    <row r="62" spans="1:18" outlineLevel="2" x14ac:dyDescent="0.3">
      <c r="A62" s="24" t="s">
        <v>115</v>
      </c>
      <c r="B62" s="25" t="s">
        <v>315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7">
        <f t="shared" ref="O62:O68" si="25">SUM(C62:N62)</f>
        <v>0</v>
      </c>
      <c r="P62" s="18" t="e">
        <f t="shared" si="8"/>
        <v>#DIV/0!</v>
      </c>
      <c r="R62" s="31"/>
    </row>
    <row r="63" spans="1:18" outlineLevel="2" x14ac:dyDescent="0.3">
      <c r="A63" s="24" t="s">
        <v>116</v>
      </c>
      <c r="B63" s="25" t="s">
        <v>314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7">
        <f t="shared" si="25"/>
        <v>0</v>
      </c>
      <c r="P63" s="18" t="e">
        <f t="shared" si="8"/>
        <v>#DIV/0!</v>
      </c>
      <c r="R63" s="31"/>
    </row>
    <row r="64" spans="1:18" outlineLevel="2" x14ac:dyDescent="0.3">
      <c r="A64" s="24" t="s">
        <v>117</v>
      </c>
      <c r="B64" s="25" t="s">
        <v>118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7">
        <f t="shared" si="25"/>
        <v>0</v>
      </c>
      <c r="P64" s="18" t="e">
        <f t="shared" si="8"/>
        <v>#DIV/0!</v>
      </c>
      <c r="R64" s="31"/>
    </row>
    <row r="65" spans="1:18" outlineLevel="2" x14ac:dyDescent="0.3">
      <c r="A65" s="24" t="s">
        <v>119</v>
      </c>
      <c r="B65" s="25" t="s">
        <v>120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7">
        <f t="shared" si="25"/>
        <v>0</v>
      </c>
      <c r="P65" s="18" t="e">
        <f t="shared" si="8"/>
        <v>#DIV/0!</v>
      </c>
      <c r="R65" s="31"/>
    </row>
    <row r="66" spans="1:18" outlineLevel="2" x14ac:dyDescent="0.3">
      <c r="A66" s="24" t="s">
        <v>121</v>
      </c>
      <c r="B66" s="25" t="s">
        <v>122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7">
        <f t="shared" si="25"/>
        <v>0</v>
      </c>
      <c r="P66" s="18" t="e">
        <f t="shared" si="8"/>
        <v>#DIV/0!</v>
      </c>
      <c r="R66" s="31"/>
    </row>
    <row r="67" spans="1:18" outlineLevel="2" x14ac:dyDescent="0.3">
      <c r="A67" s="24" t="s">
        <v>123</v>
      </c>
      <c r="B67" s="25" t="s">
        <v>124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7">
        <f t="shared" si="25"/>
        <v>0</v>
      </c>
      <c r="P67" s="18" t="e">
        <f t="shared" si="8"/>
        <v>#DIV/0!</v>
      </c>
      <c r="R67" s="31"/>
    </row>
    <row r="68" spans="1:18" outlineLevel="2" x14ac:dyDescent="0.3">
      <c r="A68" s="24" t="s">
        <v>125</v>
      </c>
      <c r="B68" s="25" t="s">
        <v>316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7">
        <f t="shared" si="25"/>
        <v>0</v>
      </c>
      <c r="P68" s="18" t="e">
        <f t="shared" si="8"/>
        <v>#DIV/0!</v>
      </c>
      <c r="R68" s="31"/>
    </row>
    <row r="69" spans="1:18" outlineLevel="1" x14ac:dyDescent="0.3">
      <c r="A69" s="22" t="s">
        <v>126</v>
      </c>
      <c r="B69" s="23" t="s">
        <v>127</v>
      </c>
      <c r="C69" s="12">
        <f>SUM(C70:C74)</f>
        <v>0</v>
      </c>
      <c r="D69" s="12">
        <f t="shared" ref="D69:N69" si="26">SUM(D70:D74)</f>
        <v>0</v>
      </c>
      <c r="E69" s="12">
        <f t="shared" si="26"/>
        <v>0</v>
      </c>
      <c r="F69" s="12">
        <f t="shared" si="26"/>
        <v>0</v>
      </c>
      <c r="G69" s="12">
        <f t="shared" si="26"/>
        <v>0</v>
      </c>
      <c r="H69" s="12">
        <f t="shared" si="26"/>
        <v>0</v>
      </c>
      <c r="I69" s="12">
        <f t="shared" si="26"/>
        <v>0</v>
      </c>
      <c r="J69" s="12">
        <f t="shared" si="26"/>
        <v>0</v>
      </c>
      <c r="K69" s="12">
        <f t="shared" si="26"/>
        <v>0</v>
      </c>
      <c r="L69" s="12">
        <f t="shared" si="26"/>
        <v>0</v>
      </c>
      <c r="M69" s="12">
        <f t="shared" si="26"/>
        <v>0</v>
      </c>
      <c r="N69" s="12">
        <f t="shared" si="26"/>
        <v>0</v>
      </c>
      <c r="O69" s="13">
        <f>SUM(C69:N69)</f>
        <v>0</v>
      </c>
      <c r="P69" s="14" t="e">
        <f>O69/$O$3</f>
        <v>#DIV/0!</v>
      </c>
      <c r="R69" s="31"/>
    </row>
    <row r="70" spans="1:18" outlineLevel="2" x14ac:dyDescent="0.3">
      <c r="A70" s="24" t="s">
        <v>128</v>
      </c>
      <c r="B70" s="25" t="s">
        <v>129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7">
        <f t="shared" ref="O70:O74" si="27">SUM(C70:N70)</f>
        <v>0</v>
      </c>
      <c r="P70" s="18" t="e">
        <f t="shared" si="8"/>
        <v>#DIV/0!</v>
      </c>
      <c r="R70" s="31"/>
    </row>
    <row r="71" spans="1:18" outlineLevel="2" x14ac:dyDescent="0.3">
      <c r="A71" s="24" t="s">
        <v>130</v>
      </c>
      <c r="B71" s="25" t="s">
        <v>131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7">
        <f t="shared" si="27"/>
        <v>0</v>
      </c>
      <c r="P71" s="18" t="e">
        <f t="shared" si="8"/>
        <v>#DIV/0!</v>
      </c>
      <c r="R71" s="31"/>
    </row>
    <row r="72" spans="1:18" outlineLevel="2" x14ac:dyDescent="0.3">
      <c r="A72" s="24" t="s">
        <v>132</v>
      </c>
      <c r="B72" s="25" t="s">
        <v>133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7">
        <f t="shared" si="27"/>
        <v>0</v>
      </c>
      <c r="P72" s="18" t="e">
        <f t="shared" si="8"/>
        <v>#DIV/0!</v>
      </c>
      <c r="R72" s="31"/>
    </row>
    <row r="73" spans="1:18" outlineLevel="2" x14ac:dyDescent="0.3">
      <c r="A73" s="24" t="s">
        <v>134</v>
      </c>
      <c r="B73" s="25" t="s">
        <v>135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7">
        <f t="shared" si="27"/>
        <v>0</v>
      </c>
      <c r="P73" s="18" t="e">
        <f t="shared" si="8"/>
        <v>#DIV/0!</v>
      </c>
      <c r="R73" s="31"/>
    </row>
    <row r="74" spans="1:18" outlineLevel="2" x14ac:dyDescent="0.3">
      <c r="A74" s="24" t="s">
        <v>136</v>
      </c>
      <c r="B74" s="25" t="s">
        <v>53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7">
        <f t="shared" si="27"/>
        <v>0</v>
      </c>
      <c r="P74" s="18" t="e">
        <f t="shared" si="8"/>
        <v>#DIV/0!</v>
      </c>
      <c r="R74" s="31"/>
    </row>
    <row r="75" spans="1:18" outlineLevel="1" x14ac:dyDescent="0.3">
      <c r="A75" s="22" t="s">
        <v>137</v>
      </c>
      <c r="B75" s="23" t="s">
        <v>138</v>
      </c>
      <c r="C75" s="12">
        <f>SUM(C76)</f>
        <v>0</v>
      </c>
      <c r="D75" s="12">
        <f t="shared" ref="D75:N75" si="28">SUM(D76)</f>
        <v>0</v>
      </c>
      <c r="E75" s="12">
        <f t="shared" si="28"/>
        <v>0</v>
      </c>
      <c r="F75" s="12">
        <f t="shared" si="28"/>
        <v>0</v>
      </c>
      <c r="G75" s="12">
        <f t="shared" si="28"/>
        <v>0</v>
      </c>
      <c r="H75" s="12">
        <f t="shared" si="28"/>
        <v>0</v>
      </c>
      <c r="I75" s="12">
        <f t="shared" si="28"/>
        <v>0</v>
      </c>
      <c r="J75" s="12">
        <f t="shared" si="28"/>
        <v>0</v>
      </c>
      <c r="K75" s="12">
        <f t="shared" si="28"/>
        <v>0</v>
      </c>
      <c r="L75" s="12">
        <f t="shared" si="28"/>
        <v>0</v>
      </c>
      <c r="M75" s="12">
        <f t="shared" si="28"/>
        <v>0</v>
      </c>
      <c r="N75" s="12">
        <f t="shared" si="28"/>
        <v>0</v>
      </c>
      <c r="O75" s="13">
        <f>SUM(C75:N75)</f>
        <v>0</v>
      </c>
      <c r="P75" s="14" t="e">
        <f>O75/$O$3</f>
        <v>#DIV/0!</v>
      </c>
      <c r="R75" s="31"/>
    </row>
    <row r="76" spans="1:18" outlineLevel="2" x14ac:dyDescent="0.3">
      <c r="A76" s="24" t="s">
        <v>139</v>
      </c>
      <c r="B76" s="25" t="s">
        <v>140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7">
        <f>SUM(C76:N76)</f>
        <v>0</v>
      </c>
      <c r="P76" s="18" t="e">
        <f t="shared" ref="P76:P143" si="29">O76/$O$3</f>
        <v>#DIV/0!</v>
      </c>
      <c r="R76" s="31"/>
    </row>
    <row r="77" spans="1:18" outlineLevel="1" x14ac:dyDescent="0.3">
      <c r="A77" s="22" t="s">
        <v>141</v>
      </c>
      <c r="B77" s="23" t="s">
        <v>142</v>
      </c>
      <c r="C77" s="12">
        <f>SUM(C78:C87)</f>
        <v>0</v>
      </c>
      <c r="D77" s="12">
        <f t="shared" ref="D77:N77" si="30">SUM(D78:D87)</f>
        <v>0</v>
      </c>
      <c r="E77" s="12">
        <f t="shared" si="30"/>
        <v>0</v>
      </c>
      <c r="F77" s="12">
        <f t="shared" si="30"/>
        <v>0</v>
      </c>
      <c r="G77" s="12">
        <f t="shared" si="30"/>
        <v>0</v>
      </c>
      <c r="H77" s="12">
        <f t="shared" si="30"/>
        <v>0</v>
      </c>
      <c r="I77" s="12">
        <f t="shared" si="30"/>
        <v>0</v>
      </c>
      <c r="J77" s="12">
        <f t="shared" si="30"/>
        <v>0</v>
      </c>
      <c r="K77" s="12">
        <f t="shared" si="30"/>
        <v>0</v>
      </c>
      <c r="L77" s="12">
        <f t="shared" si="30"/>
        <v>0</v>
      </c>
      <c r="M77" s="12">
        <f t="shared" si="30"/>
        <v>0</v>
      </c>
      <c r="N77" s="12">
        <f t="shared" si="30"/>
        <v>0</v>
      </c>
      <c r="O77" s="13">
        <f>SUM(C77:N77)</f>
        <v>0</v>
      </c>
      <c r="P77" s="14" t="e">
        <f>O77/$O$3</f>
        <v>#DIV/0!</v>
      </c>
      <c r="R77" s="31"/>
    </row>
    <row r="78" spans="1:18" outlineLevel="2" x14ac:dyDescent="0.3">
      <c r="A78" s="24" t="s">
        <v>143</v>
      </c>
      <c r="B78" s="25" t="s">
        <v>317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7">
        <f t="shared" ref="O78:O87" si="31">SUM(C78:N78)</f>
        <v>0</v>
      </c>
      <c r="P78" s="18" t="e">
        <f t="shared" si="29"/>
        <v>#DIV/0!</v>
      </c>
      <c r="R78" s="31"/>
    </row>
    <row r="79" spans="1:18" outlineLevel="2" x14ac:dyDescent="0.3">
      <c r="A79" s="24" t="s">
        <v>144</v>
      </c>
      <c r="B79" s="25" t="s">
        <v>145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7">
        <f t="shared" si="31"/>
        <v>0</v>
      </c>
      <c r="P79" s="18" t="e">
        <f t="shared" si="29"/>
        <v>#DIV/0!</v>
      </c>
      <c r="R79" s="31"/>
    </row>
    <row r="80" spans="1:18" outlineLevel="2" x14ac:dyDescent="0.3">
      <c r="A80" s="24" t="s">
        <v>146</v>
      </c>
      <c r="B80" s="25" t="s">
        <v>147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7">
        <f t="shared" si="31"/>
        <v>0</v>
      </c>
      <c r="P80" s="18" t="e">
        <f t="shared" si="29"/>
        <v>#DIV/0!</v>
      </c>
      <c r="R80" s="31"/>
    </row>
    <row r="81" spans="1:18" outlineLevel="2" x14ac:dyDescent="0.3">
      <c r="A81" s="24" t="s">
        <v>148</v>
      </c>
      <c r="B81" s="25" t="s">
        <v>149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7">
        <f t="shared" si="31"/>
        <v>0</v>
      </c>
      <c r="P81" s="18" t="e">
        <f t="shared" si="29"/>
        <v>#DIV/0!</v>
      </c>
      <c r="R81" s="31"/>
    </row>
    <row r="82" spans="1:18" outlineLevel="2" x14ac:dyDescent="0.3">
      <c r="A82" s="24" t="s">
        <v>150</v>
      </c>
      <c r="B82" s="25" t="s">
        <v>151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7">
        <f>SUM(C82:N82)</f>
        <v>0</v>
      </c>
      <c r="P82" s="18" t="e">
        <f t="shared" si="29"/>
        <v>#DIV/0!</v>
      </c>
      <c r="R82" s="31"/>
    </row>
    <row r="83" spans="1:18" outlineLevel="2" x14ac:dyDescent="0.3">
      <c r="A83" s="24" t="s">
        <v>152</v>
      </c>
      <c r="B83" s="25" t="s">
        <v>153</v>
      </c>
      <c r="C83" s="29">
        <f>C5*$P$83</f>
        <v>0</v>
      </c>
      <c r="D83" s="29">
        <f>D5*$P$83</f>
        <v>0</v>
      </c>
      <c r="E83" s="29">
        <f>E5*$P$83</f>
        <v>0</v>
      </c>
      <c r="F83" s="29">
        <f>F5*$P$83</f>
        <v>0</v>
      </c>
      <c r="G83" s="29">
        <f>G5*$P$83</f>
        <v>0</v>
      </c>
      <c r="H83" s="29">
        <f>H5*$P$83</f>
        <v>0</v>
      </c>
      <c r="I83" s="29">
        <f>I5*$P$83</f>
        <v>0</v>
      </c>
      <c r="J83" s="29">
        <f>J5*$P$83</f>
        <v>0</v>
      </c>
      <c r="K83" s="29">
        <f>K5*$P$83</f>
        <v>0</v>
      </c>
      <c r="L83" s="29">
        <f>L5*$P$83</f>
        <v>0</v>
      </c>
      <c r="M83" s="29">
        <f>M5*$P$83</f>
        <v>0</v>
      </c>
      <c r="N83" s="29">
        <f>N5*$P$83</f>
        <v>0</v>
      </c>
      <c r="O83" s="27">
        <f t="shared" ref="O83" si="32">SUM(C83:N83)</f>
        <v>0</v>
      </c>
      <c r="P83" s="32">
        <v>5.0000000000000001E-3</v>
      </c>
      <c r="R83" s="31"/>
    </row>
    <row r="84" spans="1:18" outlineLevel="2" x14ac:dyDescent="0.3">
      <c r="A84" s="24" t="s">
        <v>154</v>
      </c>
      <c r="B84" s="25" t="s">
        <v>318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7">
        <f t="shared" si="31"/>
        <v>0</v>
      </c>
      <c r="P84" s="18" t="e">
        <f t="shared" si="29"/>
        <v>#DIV/0!</v>
      </c>
      <c r="R84" s="31"/>
    </row>
    <row r="85" spans="1:18" outlineLevel="2" x14ac:dyDescent="0.3">
      <c r="A85" s="24" t="s">
        <v>155</v>
      </c>
      <c r="B85" s="25" t="s">
        <v>156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7">
        <f t="shared" si="31"/>
        <v>0</v>
      </c>
      <c r="P85" s="18" t="e">
        <f t="shared" si="29"/>
        <v>#DIV/0!</v>
      </c>
      <c r="R85" s="31"/>
    </row>
    <row r="86" spans="1:18" outlineLevel="2" x14ac:dyDescent="0.3">
      <c r="A86" s="24" t="s">
        <v>157</v>
      </c>
      <c r="B86" s="25" t="s">
        <v>158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7">
        <f t="shared" si="31"/>
        <v>0</v>
      </c>
      <c r="P86" s="18" t="e">
        <f t="shared" si="29"/>
        <v>#DIV/0!</v>
      </c>
      <c r="R86" s="31"/>
    </row>
    <row r="87" spans="1:18" outlineLevel="2" x14ac:dyDescent="0.3">
      <c r="A87" s="24" t="s">
        <v>159</v>
      </c>
      <c r="B87" s="25" t="s">
        <v>319</v>
      </c>
      <c r="C87" s="29">
        <f>C5*$P$87</f>
        <v>0</v>
      </c>
      <c r="D87" s="29">
        <f t="shared" ref="D87:N87" si="33">D5*$P$87</f>
        <v>0</v>
      </c>
      <c r="E87" s="29">
        <f t="shared" si="33"/>
        <v>0</v>
      </c>
      <c r="F87" s="29">
        <f t="shared" si="33"/>
        <v>0</v>
      </c>
      <c r="G87" s="29">
        <f t="shared" si="33"/>
        <v>0</v>
      </c>
      <c r="H87" s="29">
        <f t="shared" si="33"/>
        <v>0</v>
      </c>
      <c r="I87" s="29">
        <f t="shared" si="33"/>
        <v>0</v>
      </c>
      <c r="J87" s="29">
        <f t="shared" si="33"/>
        <v>0</v>
      </c>
      <c r="K87" s="29">
        <f t="shared" si="33"/>
        <v>0</v>
      </c>
      <c r="L87" s="29">
        <f t="shared" si="33"/>
        <v>0</v>
      </c>
      <c r="M87" s="29">
        <f t="shared" si="33"/>
        <v>0</v>
      </c>
      <c r="N87" s="29">
        <f t="shared" si="33"/>
        <v>0</v>
      </c>
      <c r="O87" s="27">
        <f t="shared" si="31"/>
        <v>0</v>
      </c>
      <c r="P87" s="32">
        <v>5.0000000000000001E-3</v>
      </c>
      <c r="R87" s="31"/>
    </row>
    <row r="88" spans="1:18" outlineLevel="1" x14ac:dyDescent="0.3">
      <c r="A88" s="22" t="s">
        <v>160</v>
      </c>
      <c r="B88" s="23" t="s">
        <v>161</v>
      </c>
      <c r="C88" s="12">
        <f>SUM(C89:C102)</f>
        <v>0</v>
      </c>
      <c r="D88" s="12">
        <f t="shared" ref="D88:N88" si="34">SUM(D89:D102)</f>
        <v>0</v>
      </c>
      <c r="E88" s="12">
        <f t="shared" si="34"/>
        <v>0</v>
      </c>
      <c r="F88" s="12">
        <f t="shared" si="34"/>
        <v>0</v>
      </c>
      <c r="G88" s="12">
        <f t="shared" si="34"/>
        <v>0</v>
      </c>
      <c r="H88" s="12">
        <f t="shared" si="34"/>
        <v>0</v>
      </c>
      <c r="I88" s="12">
        <f t="shared" si="34"/>
        <v>0</v>
      </c>
      <c r="J88" s="12">
        <f t="shared" si="34"/>
        <v>0</v>
      </c>
      <c r="K88" s="12">
        <f t="shared" si="34"/>
        <v>0</v>
      </c>
      <c r="L88" s="12">
        <f t="shared" si="34"/>
        <v>0</v>
      </c>
      <c r="M88" s="12">
        <f t="shared" si="34"/>
        <v>0</v>
      </c>
      <c r="N88" s="12">
        <f t="shared" si="34"/>
        <v>0</v>
      </c>
      <c r="O88" s="13">
        <f>SUM(C88:N88)</f>
        <v>0</v>
      </c>
      <c r="P88" s="14" t="e">
        <f>O88/$O$3</f>
        <v>#DIV/0!</v>
      </c>
      <c r="R88" s="31"/>
    </row>
    <row r="89" spans="1:18" outlineLevel="2" x14ac:dyDescent="0.3">
      <c r="A89" s="24" t="s">
        <v>162</v>
      </c>
      <c r="B89" s="25" t="s">
        <v>163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7">
        <f t="shared" ref="O89:O102" si="35">SUM(C89:N89)</f>
        <v>0</v>
      </c>
      <c r="P89" s="18" t="e">
        <f t="shared" si="29"/>
        <v>#DIV/0!</v>
      </c>
      <c r="R89" s="31"/>
    </row>
    <row r="90" spans="1:18" outlineLevel="2" x14ac:dyDescent="0.3">
      <c r="A90" s="24" t="s">
        <v>164</v>
      </c>
      <c r="B90" s="25" t="s">
        <v>165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7">
        <f t="shared" si="35"/>
        <v>0</v>
      </c>
      <c r="P90" s="18" t="e">
        <f t="shared" si="29"/>
        <v>#DIV/0!</v>
      </c>
      <c r="R90" s="31"/>
    </row>
    <row r="91" spans="1:18" outlineLevel="2" x14ac:dyDescent="0.3">
      <c r="A91" s="24" t="s">
        <v>166</v>
      </c>
      <c r="B91" s="25" t="s">
        <v>167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7">
        <f t="shared" si="35"/>
        <v>0</v>
      </c>
      <c r="P91" s="18" t="e">
        <f t="shared" si="29"/>
        <v>#DIV/0!</v>
      </c>
      <c r="R91" s="31"/>
    </row>
    <row r="92" spans="1:18" outlineLevel="2" x14ac:dyDescent="0.3">
      <c r="A92" s="24" t="s">
        <v>168</v>
      </c>
      <c r="B92" s="25" t="s">
        <v>169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7">
        <f t="shared" si="35"/>
        <v>0</v>
      </c>
      <c r="P92" s="18" t="e">
        <f t="shared" si="29"/>
        <v>#DIV/0!</v>
      </c>
      <c r="R92" s="31"/>
    </row>
    <row r="93" spans="1:18" outlineLevel="2" x14ac:dyDescent="0.3">
      <c r="A93" s="24" t="s">
        <v>170</v>
      </c>
      <c r="B93" s="25" t="s">
        <v>171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7">
        <f t="shared" si="35"/>
        <v>0</v>
      </c>
      <c r="P93" s="18" t="e">
        <f t="shared" si="29"/>
        <v>#DIV/0!</v>
      </c>
      <c r="R93" s="31"/>
    </row>
    <row r="94" spans="1:18" outlineLevel="2" x14ac:dyDescent="0.3">
      <c r="A94" s="24" t="s">
        <v>172</v>
      </c>
      <c r="B94" s="25" t="s">
        <v>173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7">
        <f t="shared" si="35"/>
        <v>0</v>
      </c>
      <c r="P94" s="18" t="e">
        <f t="shared" si="29"/>
        <v>#DIV/0!</v>
      </c>
      <c r="R94" s="31"/>
    </row>
    <row r="95" spans="1:18" outlineLevel="2" x14ac:dyDescent="0.3">
      <c r="A95" s="24" t="s">
        <v>174</v>
      </c>
      <c r="B95" s="25" t="s">
        <v>175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7">
        <f t="shared" si="35"/>
        <v>0</v>
      </c>
      <c r="P95" s="18" t="e">
        <f t="shared" si="29"/>
        <v>#DIV/0!</v>
      </c>
      <c r="R95" s="31"/>
    </row>
    <row r="96" spans="1:18" outlineLevel="2" x14ac:dyDescent="0.3">
      <c r="A96" s="24" t="s">
        <v>176</v>
      </c>
      <c r="B96" s="25" t="s">
        <v>177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7">
        <f t="shared" si="35"/>
        <v>0</v>
      </c>
      <c r="P96" s="18" t="e">
        <f t="shared" si="29"/>
        <v>#DIV/0!</v>
      </c>
      <c r="R96" s="31"/>
    </row>
    <row r="97" spans="1:18" outlineLevel="2" x14ac:dyDescent="0.3">
      <c r="A97" s="24" t="s">
        <v>178</v>
      </c>
      <c r="B97" s="25" t="s">
        <v>179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7">
        <f t="shared" si="35"/>
        <v>0</v>
      </c>
      <c r="P97" s="18" t="e">
        <f t="shared" si="29"/>
        <v>#DIV/0!</v>
      </c>
      <c r="R97" s="31"/>
    </row>
    <row r="98" spans="1:18" outlineLevel="2" x14ac:dyDescent="0.3">
      <c r="A98" s="24" t="s">
        <v>180</v>
      </c>
      <c r="B98" s="25" t="s">
        <v>181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7">
        <f t="shared" si="35"/>
        <v>0</v>
      </c>
      <c r="P98" s="18" t="e">
        <f t="shared" si="29"/>
        <v>#DIV/0!</v>
      </c>
      <c r="R98" s="31"/>
    </row>
    <row r="99" spans="1:18" outlineLevel="2" x14ac:dyDescent="0.3">
      <c r="A99" s="24" t="s">
        <v>182</v>
      </c>
      <c r="B99" s="25" t="s">
        <v>183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7">
        <f t="shared" si="35"/>
        <v>0</v>
      </c>
      <c r="P99" s="18" t="e">
        <f t="shared" si="29"/>
        <v>#DIV/0!</v>
      </c>
      <c r="R99" s="31"/>
    </row>
    <row r="100" spans="1:18" outlineLevel="2" x14ac:dyDescent="0.3">
      <c r="A100" s="24" t="s">
        <v>184</v>
      </c>
      <c r="B100" s="25" t="s">
        <v>185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7">
        <f t="shared" si="35"/>
        <v>0</v>
      </c>
      <c r="P100" s="18" t="e">
        <f t="shared" si="29"/>
        <v>#DIV/0!</v>
      </c>
      <c r="R100" s="31"/>
    </row>
    <row r="101" spans="1:18" outlineLevel="2" x14ac:dyDescent="0.3">
      <c r="A101" s="24" t="s">
        <v>186</v>
      </c>
      <c r="B101" s="25" t="s">
        <v>187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7">
        <f t="shared" si="35"/>
        <v>0</v>
      </c>
      <c r="P101" s="18" t="e">
        <f t="shared" si="29"/>
        <v>#DIV/0!</v>
      </c>
      <c r="R101" s="31"/>
    </row>
    <row r="102" spans="1:18" outlineLevel="2" x14ac:dyDescent="0.3">
      <c r="A102" s="24" t="s">
        <v>188</v>
      </c>
      <c r="B102" s="25" t="s">
        <v>189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7">
        <f t="shared" si="35"/>
        <v>0</v>
      </c>
      <c r="P102" s="18" t="e">
        <f t="shared" si="29"/>
        <v>#DIV/0!</v>
      </c>
      <c r="R102" s="31"/>
    </row>
    <row r="103" spans="1:18" outlineLevel="1" x14ac:dyDescent="0.3">
      <c r="A103" s="22" t="s">
        <v>190</v>
      </c>
      <c r="B103" s="23" t="s">
        <v>191</v>
      </c>
      <c r="C103" s="12">
        <f>SUM(C104:C114)</f>
        <v>0</v>
      </c>
      <c r="D103" s="12">
        <f t="shared" ref="D103:N103" si="36">SUM(D104:D114)</f>
        <v>0</v>
      </c>
      <c r="E103" s="12">
        <f t="shared" si="36"/>
        <v>0</v>
      </c>
      <c r="F103" s="12">
        <f t="shared" si="36"/>
        <v>0</v>
      </c>
      <c r="G103" s="12">
        <f t="shared" si="36"/>
        <v>0</v>
      </c>
      <c r="H103" s="12">
        <f t="shared" si="36"/>
        <v>0</v>
      </c>
      <c r="I103" s="12">
        <f t="shared" si="36"/>
        <v>0</v>
      </c>
      <c r="J103" s="12">
        <f t="shared" si="36"/>
        <v>0</v>
      </c>
      <c r="K103" s="12">
        <f t="shared" si="36"/>
        <v>0</v>
      </c>
      <c r="L103" s="12">
        <f t="shared" si="36"/>
        <v>0</v>
      </c>
      <c r="M103" s="12">
        <f t="shared" si="36"/>
        <v>0</v>
      </c>
      <c r="N103" s="12">
        <f t="shared" si="36"/>
        <v>0</v>
      </c>
      <c r="O103" s="13">
        <f>SUM(C103:N103)</f>
        <v>0</v>
      </c>
      <c r="P103" s="14" t="e">
        <f>O103/$O$3</f>
        <v>#DIV/0!</v>
      </c>
      <c r="R103" s="31"/>
    </row>
    <row r="104" spans="1:18" outlineLevel="2" x14ac:dyDescent="0.3">
      <c r="A104" s="24" t="s">
        <v>192</v>
      </c>
      <c r="B104" s="25" t="s">
        <v>193</v>
      </c>
      <c r="C104" s="29">
        <f>C5*$P$104</f>
        <v>0</v>
      </c>
      <c r="D104" s="29">
        <f t="shared" ref="D104:N104" si="37">D5*$P$104</f>
        <v>0</v>
      </c>
      <c r="E104" s="29">
        <f t="shared" si="37"/>
        <v>0</v>
      </c>
      <c r="F104" s="29">
        <f t="shared" si="37"/>
        <v>0</v>
      </c>
      <c r="G104" s="29">
        <f t="shared" si="37"/>
        <v>0</v>
      </c>
      <c r="H104" s="29">
        <f t="shared" si="37"/>
        <v>0</v>
      </c>
      <c r="I104" s="29">
        <f t="shared" si="37"/>
        <v>0</v>
      </c>
      <c r="J104" s="29">
        <f t="shared" si="37"/>
        <v>0</v>
      </c>
      <c r="K104" s="29">
        <f t="shared" si="37"/>
        <v>0</v>
      </c>
      <c r="L104" s="29">
        <f t="shared" si="37"/>
        <v>0</v>
      </c>
      <c r="M104" s="29">
        <f t="shared" si="37"/>
        <v>0</v>
      </c>
      <c r="N104" s="29">
        <f t="shared" si="37"/>
        <v>0</v>
      </c>
      <c r="O104" s="27">
        <f t="shared" ref="O104:O114" si="38">SUM(C104:N104)</f>
        <v>0</v>
      </c>
      <c r="P104" s="32">
        <v>0.01</v>
      </c>
      <c r="R104" s="31"/>
    </row>
    <row r="105" spans="1:18" outlineLevel="2" x14ac:dyDescent="0.3">
      <c r="A105" s="24" t="s">
        <v>194</v>
      </c>
      <c r="B105" s="25" t="s">
        <v>195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7">
        <f t="shared" si="38"/>
        <v>0</v>
      </c>
      <c r="P105" s="18" t="e">
        <f t="shared" si="29"/>
        <v>#DIV/0!</v>
      </c>
      <c r="R105" s="31"/>
    </row>
    <row r="106" spans="1:18" outlineLevel="2" x14ac:dyDescent="0.3">
      <c r="A106" s="24" t="s">
        <v>196</v>
      </c>
      <c r="B106" s="25" t="s">
        <v>197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7">
        <f t="shared" si="38"/>
        <v>0</v>
      </c>
      <c r="P106" s="18" t="e">
        <f t="shared" si="29"/>
        <v>#DIV/0!</v>
      </c>
      <c r="R106" s="31"/>
    </row>
    <row r="107" spans="1:18" outlineLevel="2" x14ac:dyDescent="0.3">
      <c r="A107" s="24" t="s">
        <v>198</v>
      </c>
      <c r="B107" s="25" t="s">
        <v>199</v>
      </c>
      <c r="C107" s="26">
        <v>0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7">
        <f t="shared" si="38"/>
        <v>0</v>
      </c>
      <c r="P107" s="18" t="e">
        <f t="shared" si="29"/>
        <v>#DIV/0!</v>
      </c>
      <c r="R107" s="31"/>
    </row>
    <row r="108" spans="1:18" outlineLevel="2" x14ac:dyDescent="0.3">
      <c r="A108" s="24" t="s">
        <v>200</v>
      </c>
      <c r="B108" s="25" t="s">
        <v>201</v>
      </c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7">
        <f t="shared" si="38"/>
        <v>0</v>
      </c>
      <c r="P108" s="18" t="e">
        <f t="shared" si="29"/>
        <v>#DIV/0!</v>
      </c>
      <c r="R108" s="31"/>
    </row>
    <row r="109" spans="1:18" outlineLevel="2" x14ac:dyDescent="0.3">
      <c r="A109" s="24" t="s">
        <v>202</v>
      </c>
      <c r="B109" s="25" t="s">
        <v>203</v>
      </c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7">
        <f t="shared" si="38"/>
        <v>0</v>
      </c>
      <c r="P109" s="18" t="e">
        <f t="shared" si="29"/>
        <v>#DIV/0!</v>
      </c>
      <c r="R109" s="31"/>
    </row>
    <row r="110" spans="1:18" outlineLevel="2" x14ac:dyDescent="0.3">
      <c r="A110" s="24" t="s">
        <v>204</v>
      </c>
      <c r="B110" s="25" t="s">
        <v>205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7">
        <f t="shared" si="38"/>
        <v>0</v>
      </c>
      <c r="P110" s="18" t="e">
        <f t="shared" si="29"/>
        <v>#DIV/0!</v>
      </c>
      <c r="R110" s="31"/>
    </row>
    <row r="111" spans="1:18" outlineLevel="2" x14ac:dyDescent="0.3">
      <c r="A111" s="24" t="s">
        <v>206</v>
      </c>
      <c r="B111" s="25" t="s">
        <v>207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7">
        <f t="shared" si="38"/>
        <v>0</v>
      </c>
      <c r="P111" s="18" t="e">
        <f t="shared" si="29"/>
        <v>#DIV/0!</v>
      </c>
      <c r="R111" s="31"/>
    </row>
    <row r="112" spans="1:18" outlineLevel="2" x14ac:dyDescent="0.3">
      <c r="A112" s="24" t="s">
        <v>208</v>
      </c>
      <c r="B112" s="25" t="s">
        <v>209</v>
      </c>
      <c r="C112" s="29">
        <f>C5*$P$104</f>
        <v>0</v>
      </c>
      <c r="D112" s="29">
        <f>D5*$P$104</f>
        <v>0</v>
      </c>
      <c r="E112" s="29">
        <f>E5*$P$104</f>
        <v>0</v>
      </c>
      <c r="F112" s="29">
        <f>F5*$P$104</f>
        <v>0</v>
      </c>
      <c r="G112" s="29">
        <f>G5*$P$104</f>
        <v>0</v>
      </c>
      <c r="H112" s="29">
        <f>H5*$P$104</f>
        <v>0</v>
      </c>
      <c r="I112" s="29">
        <f>I5*$P$104</f>
        <v>0</v>
      </c>
      <c r="J112" s="29">
        <f>J5*$P$104</f>
        <v>0</v>
      </c>
      <c r="K112" s="29">
        <f>K5*$P$104</f>
        <v>0</v>
      </c>
      <c r="L112" s="29">
        <f>L5*$P$104</f>
        <v>0</v>
      </c>
      <c r="M112" s="29">
        <f>M5*$P$104</f>
        <v>0</v>
      </c>
      <c r="N112" s="29">
        <f>N5*$P$104</f>
        <v>0</v>
      </c>
      <c r="O112" s="27">
        <f t="shared" ref="O112" si="39">SUM(C112:N112)</f>
        <v>0</v>
      </c>
      <c r="P112" s="32">
        <v>0.01</v>
      </c>
      <c r="R112" s="31"/>
    </row>
    <row r="113" spans="1:18" outlineLevel="2" x14ac:dyDescent="0.3">
      <c r="A113" s="24" t="s">
        <v>210</v>
      </c>
      <c r="B113" s="25" t="s">
        <v>211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7">
        <f t="shared" si="38"/>
        <v>0</v>
      </c>
      <c r="P113" s="18" t="e">
        <f t="shared" si="29"/>
        <v>#DIV/0!</v>
      </c>
      <c r="R113" s="31"/>
    </row>
    <row r="114" spans="1:18" outlineLevel="2" x14ac:dyDescent="0.3">
      <c r="A114" s="24" t="s">
        <v>212</v>
      </c>
      <c r="B114" s="25" t="s">
        <v>213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7">
        <f t="shared" si="38"/>
        <v>0</v>
      </c>
      <c r="P114" s="18" t="e">
        <f t="shared" si="29"/>
        <v>#DIV/0!</v>
      </c>
      <c r="R114" s="31"/>
    </row>
    <row r="115" spans="1:18" outlineLevel="1" x14ac:dyDescent="0.3">
      <c r="A115" s="22" t="s">
        <v>214</v>
      </c>
      <c r="B115" s="23" t="s">
        <v>215</v>
      </c>
      <c r="C115" s="12">
        <f>SUM(C116:C120)</f>
        <v>0</v>
      </c>
      <c r="D115" s="12">
        <f t="shared" ref="D115:N115" si="40">SUM(D116:D120)</f>
        <v>0</v>
      </c>
      <c r="E115" s="12">
        <f t="shared" si="40"/>
        <v>0</v>
      </c>
      <c r="F115" s="12">
        <f t="shared" si="40"/>
        <v>0</v>
      </c>
      <c r="G115" s="12">
        <f t="shared" si="40"/>
        <v>0</v>
      </c>
      <c r="H115" s="12">
        <f t="shared" si="40"/>
        <v>0</v>
      </c>
      <c r="I115" s="12">
        <f t="shared" si="40"/>
        <v>0</v>
      </c>
      <c r="J115" s="12">
        <f t="shared" si="40"/>
        <v>0</v>
      </c>
      <c r="K115" s="12">
        <f t="shared" si="40"/>
        <v>0</v>
      </c>
      <c r="L115" s="12">
        <f t="shared" si="40"/>
        <v>0</v>
      </c>
      <c r="M115" s="12">
        <f t="shared" si="40"/>
        <v>0</v>
      </c>
      <c r="N115" s="12">
        <f t="shared" si="40"/>
        <v>0</v>
      </c>
      <c r="O115" s="13">
        <f>SUM(C115:N115)</f>
        <v>0</v>
      </c>
      <c r="P115" s="14" t="e">
        <f>O115/$O$3</f>
        <v>#DIV/0!</v>
      </c>
      <c r="R115" s="31"/>
    </row>
    <row r="116" spans="1:18" outlineLevel="2" x14ac:dyDescent="0.3">
      <c r="A116" s="24" t="s">
        <v>216</v>
      </c>
      <c r="B116" s="25" t="s">
        <v>217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7">
        <f t="shared" ref="O116:O120" si="41">SUM(C116:N116)</f>
        <v>0</v>
      </c>
      <c r="P116" s="18" t="e">
        <f t="shared" si="29"/>
        <v>#DIV/0!</v>
      </c>
      <c r="R116" s="31"/>
    </row>
    <row r="117" spans="1:18" outlineLevel="2" x14ac:dyDescent="0.3">
      <c r="A117" s="24" t="s">
        <v>218</v>
      </c>
      <c r="B117" s="25" t="s">
        <v>219</v>
      </c>
      <c r="C117" s="26">
        <v>0</v>
      </c>
      <c r="D117" s="26">
        <v>0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7">
        <f t="shared" si="41"/>
        <v>0</v>
      </c>
      <c r="P117" s="18" t="e">
        <f t="shared" si="29"/>
        <v>#DIV/0!</v>
      </c>
      <c r="R117" s="31"/>
    </row>
    <row r="118" spans="1:18" outlineLevel="2" x14ac:dyDescent="0.3">
      <c r="A118" s="24" t="s">
        <v>220</v>
      </c>
      <c r="B118" s="25" t="s">
        <v>221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7">
        <f t="shared" si="41"/>
        <v>0</v>
      </c>
      <c r="P118" s="18" t="e">
        <f t="shared" si="29"/>
        <v>#DIV/0!</v>
      </c>
      <c r="R118" s="31"/>
    </row>
    <row r="119" spans="1:18" outlineLevel="2" x14ac:dyDescent="0.3">
      <c r="A119" s="24" t="s">
        <v>222</v>
      </c>
      <c r="B119" s="25" t="s">
        <v>223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7">
        <f t="shared" si="41"/>
        <v>0</v>
      </c>
      <c r="P119" s="18" t="e">
        <f t="shared" si="29"/>
        <v>#DIV/0!</v>
      </c>
      <c r="R119" s="31"/>
    </row>
    <row r="120" spans="1:18" outlineLevel="2" x14ac:dyDescent="0.3">
      <c r="A120" s="24" t="s">
        <v>224</v>
      </c>
      <c r="B120" s="25" t="s">
        <v>225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7">
        <f t="shared" si="41"/>
        <v>0</v>
      </c>
      <c r="P120" s="18" t="e">
        <f t="shared" si="29"/>
        <v>#DIV/0!</v>
      </c>
      <c r="R120" s="31"/>
    </row>
    <row r="121" spans="1:18" outlineLevel="1" x14ac:dyDescent="0.3">
      <c r="A121" s="22" t="s">
        <v>226</v>
      </c>
      <c r="B121" s="23" t="s">
        <v>227</v>
      </c>
      <c r="C121" s="12">
        <f>SUM(C122:C123)</f>
        <v>0</v>
      </c>
      <c r="D121" s="12">
        <f t="shared" ref="D121:N121" si="42">SUM(D122:D123)</f>
        <v>0</v>
      </c>
      <c r="E121" s="12">
        <f t="shared" si="42"/>
        <v>0</v>
      </c>
      <c r="F121" s="12">
        <f t="shared" si="42"/>
        <v>0</v>
      </c>
      <c r="G121" s="12">
        <f t="shared" si="42"/>
        <v>0</v>
      </c>
      <c r="H121" s="12">
        <f t="shared" si="42"/>
        <v>0</v>
      </c>
      <c r="I121" s="12">
        <f t="shared" si="42"/>
        <v>0</v>
      </c>
      <c r="J121" s="12">
        <f t="shared" si="42"/>
        <v>0</v>
      </c>
      <c r="K121" s="12">
        <f t="shared" si="42"/>
        <v>0</v>
      </c>
      <c r="L121" s="12">
        <f t="shared" si="42"/>
        <v>0</v>
      </c>
      <c r="M121" s="12">
        <f t="shared" si="42"/>
        <v>0</v>
      </c>
      <c r="N121" s="12">
        <f t="shared" si="42"/>
        <v>0</v>
      </c>
      <c r="O121" s="13">
        <f>SUM(C121:N121)</f>
        <v>0</v>
      </c>
      <c r="P121" s="14" t="e">
        <f>O121/$O$3</f>
        <v>#DIV/0!</v>
      </c>
      <c r="R121" s="31"/>
    </row>
    <row r="122" spans="1:18" outlineLevel="2" x14ac:dyDescent="0.3">
      <c r="A122" s="24" t="s">
        <v>228</v>
      </c>
      <c r="B122" s="25" t="s">
        <v>229</v>
      </c>
      <c r="C122" s="26">
        <v>0</v>
      </c>
      <c r="D122" s="26">
        <v>0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7">
        <f t="shared" ref="O122:O123" si="43">SUM(C122:N122)</f>
        <v>0</v>
      </c>
      <c r="P122" s="18" t="e">
        <f t="shared" si="29"/>
        <v>#DIV/0!</v>
      </c>
      <c r="R122" s="6"/>
    </row>
    <row r="123" spans="1:18" outlineLevel="2" x14ac:dyDescent="0.3">
      <c r="A123" s="24" t="s">
        <v>230</v>
      </c>
      <c r="B123" s="25" t="s">
        <v>231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7">
        <f t="shared" si="43"/>
        <v>0</v>
      </c>
      <c r="P123" s="18" t="e">
        <f t="shared" si="29"/>
        <v>#DIV/0!</v>
      </c>
      <c r="R123" s="6"/>
    </row>
    <row r="124" spans="1:18" outlineLevel="1" x14ac:dyDescent="0.3">
      <c r="A124" s="22" t="s">
        <v>232</v>
      </c>
      <c r="B124" s="23" t="s">
        <v>233</v>
      </c>
      <c r="C124" s="12">
        <f>SUM(C125:C131)</f>
        <v>0</v>
      </c>
      <c r="D124" s="12">
        <f t="shared" ref="D124:N124" si="44">SUM(D125:D131)</f>
        <v>0</v>
      </c>
      <c r="E124" s="12">
        <f t="shared" si="44"/>
        <v>0</v>
      </c>
      <c r="F124" s="12">
        <f t="shared" si="44"/>
        <v>0</v>
      </c>
      <c r="G124" s="12">
        <f t="shared" si="44"/>
        <v>0</v>
      </c>
      <c r="H124" s="12">
        <f t="shared" si="44"/>
        <v>0</v>
      </c>
      <c r="I124" s="12">
        <f t="shared" si="44"/>
        <v>0</v>
      </c>
      <c r="J124" s="12">
        <f t="shared" si="44"/>
        <v>0</v>
      </c>
      <c r="K124" s="12">
        <f t="shared" si="44"/>
        <v>0</v>
      </c>
      <c r="L124" s="12">
        <f t="shared" si="44"/>
        <v>0</v>
      </c>
      <c r="M124" s="12">
        <f t="shared" si="44"/>
        <v>0</v>
      </c>
      <c r="N124" s="12">
        <f t="shared" si="44"/>
        <v>0</v>
      </c>
      <c r="O124" s="13">
        <f>SUM(C124:N124)</f>
        <v>0</v>
      </c>
      <c r="P124" s="14" t="e">
        <f>O124/$O$3</f>
        <v>#DIV/0!</v>
      </c>
      <c r="R124" s="6"/>
    </row>
    <row r="125" spans="1:18" outlineLevel="2" x14ac:dyDescent="0.3">
      <c r="A125" s="24" t="s">
        <v>234</v>
      </c>
      <c r="B125" s="25" t="s">
        <v>235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7">
        <f t="shared" ref="O125:O141" si="45">SUM(C125:N125)</f>
        <v>0</v>
      </c>
      <c r="P125" s="18" t="e">
        <f t="shared" si="29"/>
        <v>#DIV/0!</v>
      </c>
      <c r="R125" s="6"/>
    </row>
    <row r="126" spans="1:18" outlineLevel="2" x14ac:dyDescent="0.3">
      <c r="A126" s="24" t="s">
        <v>236</v>
      </c>
      <c r="B126" s="25" t="s">
        <v>237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7">
        <f t="shared" si="45"/>
        <v>0</v>
      </c>
      <c r="P126" s="18" t="e">
        <f t="shared" si="29"/>
        <v>#DIV/0!</v>
      </c>
      <c r="R126" s="6"/>
    </row>
    <row r="127" spans="1:18" outlineLevel="2" x14ac:dyDescent="0.3">
      <c r="A127" s="24" t="s">
        <v>238</v>
      </c>
      <c r="B127" s="25" t="s">
        <v>239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7">
        <f t="shared" si="45"/>
        <v>0</v>
      </c>
      <c r="P127" s="18" t="e">
        <f t="shared" si="29"/>
        <v>#DIV/0!</v>
      </c>
      <c r="R127" s="6"/>
    </row>
    <row r="128" spans="1:18" outlineLevel="2" x14ac:dyDescent="0.3">
      <c r="A128" s="24" t="s">
        <v>240</v>
      </c>
      <c r="B128" s="25" t="s">
        <v>241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7">
        <f t="shared" si="45"/>
        <v>0</v>
      </c>
      <c r="P128" s="18" t="e">
        <f t="shared" si="29"/>
        <v>#DIV/0!</v>
      </c>
      <c r="R128" s="6"/>
    </row>
    <row r="129" spans="1:19" outlineLevel="2" x14ac:dyDescent="0.3">
      <c r="A129" s="24" t="s">
        <v>242</v>
      </c>
      <c r="B129" s="25" t="s">
        <v>243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7">
        <f t="shared" si="45"/>
        <v>0</v>
      </c>
      <c r="P129" s="18" t="e">
        <f t="shared" si="29"/>
        <v>#DIV/0!</v>
      </c>
      <c r="R129" s="6"/>
    </row>
    <row r="130" spans="1:19" outlineLevel="2" x14ac:dyDescent="0.3">
      <c r="A130" s="24" t="s">
        <v>244</v>
      </c>
      <c r="B130" s="25" t="s">
        <v>245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7">
        <f t="shared" si="45"/>
        <v>0</v>
      </c>
      <c r="P130" s="18" t="e">
        <f t="shared" si="29"/>
        <v>#DIV/0!</v>
      </c>
      <c r="R130" s="6"/>
    </row>
    <row r="131" spans="1:19" outlineLevel="2" x14ac:dyDescent="0.3">
      <c r="A131" s="24" t="s">
        <v>246</v>
      </c>
      <c r="B131" s="25" t="s">
        <v>247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7">
        <f t="shared" si="45"/>
        <v>0</v>
      </c>
      <c r="P131" s="18" t="e">
        <f t="shared" si="29"/>
        <v>#DIV/0!</v>
      </c>
      <c r="R131" s="6"/>
    </row>
    <row r="132" spans="1:19" x14ac:dyDescent="0.3">
      <c r="B132" s="33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27">
        <f t="shared" si="45"/>
        <v>0</v>
      </c>
      <c r="P132" s="18" t="e">
        <f t="shared" si="29"/>
        <v>#DIV/0!</v>
      </c>
      <c r="R132" s="6"/>
    </row>
    <row r="133" spans="1:19" x14ac:dyDescent="0.3">
      <c r="B133" s="23" t="s">
        <v>248</v>
      </c>
      <c r="C133" s="34">
        <f t="shared" ref="C133:N133" si="46">+C7-C9</f>
        <v>0</v>
      </c>
      <c r="D133" s="34">
        <f t="shared" si="46"/>
        <v>0</v>
      </c>
      <c r="E133" s="34">
        <f t="shared" si="46"/>
        <v>0</v>
      </c>
      <c r="F133" s="34">
        <f t="shared" si="46"/>
        <v>0</v>
      </c>
      <c r="G133" s="34">
        <f t="shared" si="46"/>
        <v>0</v>
      </c>
      <c r="H133" s="34">
        <f t="shared" si="46"/>
        <v>0</v>
      </c>
      <c r="I133" s="34">
        <f t="shared" si="46"/>
        <v>0</v>
      </c>
      <c r="J133" s="34">
        <f t="shared" si="46"/>
        <v>0</v>
      </c>
      <c r="K133" s="34">
        <f t="shared" si="46"/>
        <v>0</v>
      </c>
      <c r="L133" s="34">
        <f t="shared" si="46"/>
        <v>0</v>
      </c>
      <c r="M133" s="34">
        <f t="shared" si="46"/>
        <v>0</v>
      </c>
      <c r="N133" s="34">
        <f t="shared" si="46"/>
        <v>0</v>
      </c>
      <c r="O133" s="27">
        <f t="shared" si="45"/>
        <v>0</v>
      </c>
      <c r="P133" s="18" t="e">
        <f t="shared" si="29"/>
        <v>#DIV/0!</v>
      </c>
      <c r="R133" s="6"/>
    </row>
    <row r="134" spans="1:19" x14ac:dyDescent="0.3">
      <c r="B134" s="33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27">
        <f t="shared" si="45"/>
        <v>0</v>
      </c>
      <c r="P134" s="18"/>
      <c r="R134" s="6"/>
    </row>
    <row r="135" spans="1:19" x14ac:dyDescent="0.3">
      <c r="B135" s="23" t="s">
        <v>249</v>
      </c>
      <c r="C135" s="29">
        <f>IF(C133&gt;0,+C5*$C$186,0)</f>
        <v>0</v>
      </c>
      <c r="D135" s="29">
        <f t="shared" ref="D135:N135" si="47">IF(D133&gt;0,+D5*$C$186,0)</f>
        <v>0</v>
      </c>
      <c r="E135" s="29">
        <f t="shared" si="47"/>
        <v>0</v>
      </c>
      <c r="F135" s="29">
        <f t="shared" si="47"/>
        <v>0</v>
      </c>
      <c r="G135" s="29">
        <f t="shared" si="47"/>
        <v>0</v>
      </c>
      <c r="H135" s="29">
        <f t="shared" si="47"/>
        <v>0</v>
      </c>
      <c r="I135" s="29">
        <f t="shared" si="47"/>
        <v>0</v>
      </c>
      <c r="J135" s="29">
        <f t="shared" si="47"/>
        <v>0</v>
      </c>
      <c r="K135" s="29">
        <f t="shared" si="47"/>
        <v>0</v>
      </c>
      <c r="L135" s="29">
        <f t="shared" si="47"/>
        <v>0</v>
      </c>
      <c r="M135" s="29">
        <f t="shared" si="47"/>
        <v>0</v>
      </c>
      <c r="N135" s="29">
        <f t="shared" si="47"/>
        <v>0</v>
      </c>
      <c r="O135" s="27">
        <f t="shared" si="45"/>
        <v>0</v>
      </c>
      <c r="P135" s="18" t="e">
        <f t="shared" si="29"/>
        <v>#DIV/0!</v>
      </c>
      <c r="R135" s="6"/>
    </row>
    <row r="136" spans="1:19" x14ac:dyDescent="0.3">
      <c r="B136" s="33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7">
        <f t="shared" si="45"/>
        <v>0</v>
      </c>
      <c r="P136" s="18" t="e">
        <f t="shared" si="29"/>
        <v>#DIV/0!</v>
      </c>
      <c r="R136" s="6"/>
    </row>
    <row r="137" spans="1:19" x14ac:dyDescent="0.3">
      <c r="B137" s="23" t="s">
        <v>250</v>
      </c>
      <c r="C137" s="34">
        <f>+C133-C135</f>
        <v>0</v>
      </c>
      <c r="D137" s="34">
        <f t="shared" ref="D137:N137" si="48">+D133-D135</f>
        <v>0</v>
      </c>
      <c r="E137" s="34">
        <f t="shared" si="48"/>
        <v>0</v>
      </c>
      <c r="F137" s="34">
        <f t="shared" si="48"/>
        <v>0</v>
      </c>
      <c r="G137" s="34">
        <f t="shared" si="48"/>
        <v>0</v>
      </c>
      <c r="H137" s="34">
        <f t="shared" si="48"/>
        <v>0</v>
      </c>
      <c r="I137" s="34">
        <f t="shared" si="48"/>
        <v>0</v>
      </c>
      <c r="J137" s="34">
        <f t="shared" si="48"/>
        <v>0</v>
      </c>
      <c r="K137" s="34">
        <f t="shared" si="48"/>
        <v>0</v>
      </c>
      <c r="L137" s="34">
        <f t="shared" si="48"/>
        <v>0</v>
      </c>
      <c r="M137" s="34">
        <f t="shared" si="48"/>
        <v>0</v>
      </c>
      <c r="N137" s="34">
        <f t="shared" si="48"/>
        <v>0</v>
      </c>
      <c r="O137" s="27">
        <f t="shared" si="45"/>
        <v>0</v>
      </c>
      <c r="P137" s="18" t="e">
        <f t="shared" si="29"/>
        <v>#DIV/0!</v>
      </c>
      <c r="R137" s="6"/>
    </row>
    <row r="138" spans="1:19" x14ac:dyDescent="0.3">
      <c r="B138" s="33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27">
        <f t="shared" si="45"/>
        <v>0</v>
      </c>
      <c r="P138" s="18"/>
      <c r="R138" s="6"/>
    </row>
    <row r="139" spans="1:19" x14ac:dyDescent="0.3">
      <c r="B139" s="23" t="s">
        <v>251</v>
      </c>
      <c r="C139" s="29">
        <f t="shared" ref="C139:N139" si="49">+$C$185*C177</f>
        <v>0</v>
      </c>
      <c r="D139" s="29">
        <f t="shared" si="49"/>
        <v>0</v>
      </c>
      <c r="E139" s="29">
        <f t="shared" si="49"/>
        <v>0</v>
      </c>
      <c r="F139" s="29">
        <f t="shared" si="49"/>
        <v>0</v>
      </c>
      <c r="G139" s="29">
        <f t="shared" si="49"/>
        <v>0</v>
      </c>
      <c r="H139" s="29">
        <f t="shared" si="49"/>
        <v>0</v>
      </c>
      <c r="I139" s="29">
        <f t="shared" si="49"/>
        <v>0</v>
      </c>
      <c r="J139" s="29">
        <f t="shared" si="49"/>
        <v>0</v>
      </c>
      <c r="K139" s="29">
        <f t="shared" si="49"/>
        <v>0</v>
      </c>
      <c r="L139" s="29">
        <f t="shared" si="49"/>
        <v>0</v>
      </c>
      <c r="M139" s="29">
        <f t="shared" si="49"/>
        <v>0</v>
      </c>
      <c r="N139" s="29">
        <f t="shared" si="49"/>
        <v>0</v>
      </c>
      <c r="O139" s="27">
        <f t="shared" si="45"/>
        <v>0</v>
      </c>
      <c r="P139" s="18" t="e">
        <f t="shared" si="29"/>
        <v>#DIV/0!</v>
      </c>
      <c r="R139" s="6"/>
    </row>
    <row r="140" spans="1:19" x14ac:dyDescent="0.3">
      <c r="B140" s="33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27">
        <f t="shared" si="45"/>
        <v>0</v>
      </c>
      <c r="P140" s="18"/>
      <c r="R140" s="6"/>
    </row>
    <row r="141" spans="1:19" x14ac:dyDescent="0.3">
      <c r="B141" s="23" t="s">
        <v>252</v>
      </c>
      <c r="C141" s="34">
        <f>+C137-C139</f>
        <v>0</v>
      </c>
      <c r="D141" s="34">
        <f t="shared" ref="D141:N141" si="50">+D137-D139</f>
        <v>0</v>
      </c>
      <c r="E141" s="34">
        <f t="shared" si="50"/>
        <v>0</v>
      </c>
      <c r="F141" s="34">
        <f t="shared" si="50"/>
        <v>0</v>
      </c>
      <c r="G141" s="34">
        <f t="shared" si="50"/>
        <v>0</v>
      </c>
      <c r="H141" s="34">
        <f t="shared" si="50"/>
        <v>0</v>
      </c>
      <c r="I141" s="34">
        <f t="shared" si="50"/>
        <v>0</v>
      </c>
      <c r="J141" s="34">
        <f t="shared" si="50"/>
        <v>0</v>
      </c>
      <c r="K141" s="34">
        <f t="shared" si="50"/>
        <v>0</v>
      </c>
      <c r="L141" s="34">
        <f t="shared" si="50"/>
        <v>0</v>
      </c>
      <c r="M141" s="34">
        <f t="shared" si="50"/>
        <v>0</v>
      </c>
      <c r="N141" s="34">
        <f t="shared" si="50"/>
        <v>0</v>
      </c>
      <c r="O141" s="27">
        <f t="shared" si="45"/>
        <v>0</v>
      </c>
      <c r="P141" s="18" t="e">
        <f t="shared" si="29"/>
        <v>#DIV/0!</v>
      </c>
      <c r="Q141" s="6"/>
      <c r="R141" s="6"/>
    </row>
    <row r="142" spans="1:19" x14ac:dyDescent="0.3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9" x14ac:dyDescent="0.3">
      <c r="A143" s="1" t="s">
        <v>253</v>
      </c>
      <c r="B143" s="23" t="s">
        <v>254</v>
      </c>
      <c r="C143" s="12">
        <f>C144</f>
        <v>0</v>
      </c>
      <c r="D143" s="12">
        <f t="shared" ref="D143:N143" si="51">D144</f>
        <v>0</v>
      </c>
      <c r="E143" s="12">
        <f t="shared" si="51"/>
        <v>0</v>
      </c>
      <c r="F143" s="12">
        <f t="shared" si="51"/>
        <v>0</v>
      </c>
      <c r="G143" s="12">
        <f t="shared" si="51"/>
        <v>0</v>
      </c>
      <c r="H143" s="12">
        <f t="shared" si="51"/>
        <v>0</v>
      </c>
      <c r="I143" s="12">
        <f t="shared" si="51"/>
        <v>0</v>
      </c>
      <c r="J143" s="12">
        <f t="shared" si="51"/>
        <v>0</v>
      </c>
      <c r="K143" s="12">
        <f t="shared" si="51"/>
        <v>0</v>
      </c>
      <c r="L143" s="12">
        <f t="shared" si="51"/>
        <v>0</v>
      </c>
      <c r="M143" s="12">
        <f t="shared" si="51"/>
        <v>0</v>
      </c>
      <c r="N143" s="12">
        <f t="shared" si="51"/>
        <v>0</v>
      </c>
      <c r="O143" s="13">
        <f>SUM(C143:N143)</f>
        <v>0</v>
      </c>
      <c r="P143" s="18" t="e">
        <f t="shared" si="29"/>
        <v>#DIV/0!</v>
      </c>
      <c r="Q143" s="6"/>
      <c r="R143" s="15"/>
      <c r="S143" s="15"/>
    </row>
    <row r="144" spans="1:19" outlineLevel="1" x14ac:dyDescent="0.3">
      <c r="A144" s="1" t="s">
        <v>255</v>
      </c>
      <c r="B144" s="35" t="s">
        <v>256</v>
      </c>
      <c r="C144" s="12">
        <f>SUM(C145:C151)</f>
        <v>0</v>
      </c>
      <c r="D144" s="12">
        <f t="shared" ref="D144:N144" si="52">SUM(D145:D151)</f>
        <v>0</v>
      </c>
      <c r="E144" s="12">
        <f t="shared" si="52"/>
        <v>0</v>
      </c>
      <c r="F144" s="12">
        <f t="shared" si="52"/>
        <v>0</v>
      </c>
      <c r="G144" s="12">
        <f t="shared" si="52"/>
        <v>0</v>
      </c>
      <c r="H144" s="12">
        <f t="shared" si="52"/>
        <v>0</v>
      </c>
      <c r="I144" s="12">
        <f t="shared" si="52"/>
        <v>0</v>
      </c>
      <c r="J144" s="12">
        <f t="shared" si="52"/>
        <v>0</v>
      </c>
      <c r="K144" s="12">
        <f t="shared" si="52"/>
        <v>0</v>
      </c>
      <c r="L144" s="12">
        <f t="shared" si="52"/>
        <v>0</v>
      </c>
      <c r="M144" s="12">
        <f t="shared" si="52"/>
        <v>0</v>
      </c>
      <c r="N144" s="12">
        <f t="shared" si="52"/>
        <v>0</v>
      </c>
      <c r="O144" s="13">
        <f>SUM(C144:N144)</f>
        <v>0</v>
      </c>
      <c r="P144" s="18" t="e">
        <f t="shared" ref="P144:P151" si="53">O144/$O$3</f>
        <v>#DIV/0!</v>
      </c>
      <c r="Q144" s="6"/>
      <c r="R144" s="6"/>
    </row>
    <row r="145" spans="1:20" outlineLevel="2" x14ac:dyDescent="0.3">
      <c r="A145" s="1" t="s">
        <v>257</v>
      </c>
      <c r="B145" s="1" t="s">
        <v>258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27">
        <f t="shared" ref="O145:O151" si="54">SUM(C145:N145)</f>
        <v>0</v>
      </c>
      <c r="P145" s="18" t="e">
        <f t="shared" si="53"/>
        <v>#DIV/0!</v>
      </c>
      <c r="Q145" s="6"/>
      <c r="R145" s="6"/>
    </row>
    <row r="146" spans="1:20" outlineLevel="2" x14ac:dyDescent="0.3">
      <c r="A146" s="1" t="s">
        <v>259</v>
      </c>
      <c r="B146" s="1" t="s">
        <v>260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27">
        <f t="shared" si="54"/>
        <v>0</v>
      </c>
      <c r="P146" s="18" t="e">
        <f t="shared" si="53"/>
        <v>#DIV/0!</v>
      </c>
      <c r="Q146" s="6"/>
      <c r="R146" s="6"/>
    </row>
    <row r="147" spans="1:20" outlineLevel="2" x14ac:dyDescent="0.3">
      <c r="A147" s="1" t="s">
        <v>261</v>
      </c>
      <c r="B147" s="1" t="s">
        <v>262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27">
        <f t="shared" si="54"/>
        <v>0</v>
      </c>
      <c r="P147" s="18" t="e">
        <f t="shared" si="53"/>
        <v>#DIV/0!</v>
      </c>
      <c r="Q147" s="6"/>
      <c r="R147" s="6"/>
    </row>
    <row r="148" spans="1:20" outlineLevel="2" x14ac:dyDescent="0.3">
      <c r="A148" s="1" t="s">
        <v>263</v>
      </c>
      <c r="B148" s="1" t="s">
        <v>264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27">
        <f t="shared" si="54"/>
        <v>0</v>
      </c>
      <c r="P148" s="18" t="e">
        <f t="shared" si="53"/>
        <v>#DIV/0!</v>
      </c>
      <c r="Q148" s="6"/>
      <c r="R148" s="6"/>
    </row>
    <row r="149" spans="1:20" outlineLevel="2" x14ac:dyDescent="0.3">
      <c r="A149" s="1" t="s">
        <v>265</v>
      </c>
      <c r="B149" s="1" t="s">
        <v>266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27">
        <f t="shared" si="54"/>
        <v>0</v>
      </c>
      <c r="P149" s="18" t="e">
        <f t="shared" si="53"/>
        <v>#DIV/0!</v>
      </c>
      <c r="Q149" s="6"/>
      <c r="R149" s="6"/>
    </row>
    <row r="150" spans="1:20" outlineLevel="2" x14ac:dyDescent="0.3">
      <c r="A150" s="1" t="s">
        <v>267</v>
      </c>
      <c r="B150" s="36" t="s">
        <v>268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7">
        <f t="shared" si="54"/>
        <v>0</v>
      </c>
      <c r="P150" s="18" t="e">
        <f t="shared" si="53"/>
        <v>#DIV/0!</v>
      </c>
      <c r="Q150" s="6"/>
      <c r="R150" s="6"/>
    </row>
    <row r="151" spans="1:20" outlineLevel="2" x14ac:dyDescent="0.3">
      <c r="A151" s="1" t="s">
        <v>269</v>
      </c>
      <c r="B151" s="1" t="s">
        <v>270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27">
        <f t="shared" si="54"/>
        <v>0</v>
      </c>
      <c r="P151" s="18" t="e">
        <f t="shared" si="53"/>
        <v>#DIV/0!</v>
      </c>
      <c r="Q151" s="6"/>
      <c r="R151" s="6"/>
      <c r="S151" s="6"/>
      <c r="T151" s="6"/>
    </row>
    <row r="152" spans="1:20" x14ac:dyDescent="0.3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x14ac:dyDescent="0.3">
      <c r="B153" s="37" t="s">
        <v>271</v>
      </c>
      <c r="C153" s="38">
        <f>+C141-C143</f>
        <v>0</v>
      </c>
      <c r="D153" s="38">
        <f t="shared" ref="D153:N153" si="55">+D141-D143</f>
        <v>0</v>
      </c>
      <c r="E153" s="38">
        <f t="shared" si="55"/>
        <v>0</v>
      </c>
      <c r="F153" s="38">
        <f t="shared" si="55"/>
        <v>0</v>
      </c>
      <c r="G153" s="38">
        <f t="shared" si="55"/>
        <v>0</v>
      </c>
      <c r="H153" s="38">
        <f t="shared" si="55"/>
        <v>0</v>
      </c>
      <c r="I153" s="38">
        <f t="shared" si="55"/>
        <v>0</v>
      </c>
      <c r="J153" s="38">
        <f t="shared" si="55"/>
        <v>0</v>
      </c>
      <c r="K153" s="38">
        <f t="shared" si="55"/>
        <v>0</v>
      </c>
      <c r="L153" s="38">
        <f t="shared" si="55"/>
        <v>0</v>
      </c>
      <c r="M153" s="38">
        <f t="shared" si="55"/>
        <v>0</v>
      </c>
      <c r="N153" s="38">
        <f t="shared" si="55"/>
        <v>0</v>
      </c>
      <c r="O153" s="38">
        <f>SUM(C153:N153)</f>
        <v>0</v>
      </c>
      <c r="P153" s="18" t="e">
        <f t="shared" ref="P153" si="56">O153/$O$3</f>
        <v>#DIV/0!</v>
      </c>
      <c r="Q153" s="6"/>
      <c r="R153" s="6"/>
      <c r="S153" s="6"/>
      <c r="T153" s="6"/>
    </row>
    <row r="154" spans="1:20" x14ac:dyDescent="0.3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39"/>
      <c r="O154" s="39"/>
      <c r="P154" s="6"/>
      <c r="Q154" s="6"/>
      <c r="R154" s="40"/>
      <c r="S154" s="40"/>
      <c r="T154" s="6"/>
    </row>
    <row r="155" spans="1:20" x14ac:dyDescent="0.3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20" x14ac:dyDescent="0.3">
      <c r="A156" s="41"/>
      <c r="B156" s="41" t="s">
        <v>272</v>
      </c>
      <c r="C156" s="42"/>
    </row>
    <row r="157" spans="1:20" x14ac:dyDescent="0.3">
      <c r="A157" s="43"/>
      <c r="B157" s="43" t="s">
        <v>273</v>
      </c>
      <c r="C157" s="44">
        <f>C153</f>
        <v>0</v>
      </c>
      <c r="D157" s="44">
        <f t="shared" ref="D157:O157" si="57">D153</f>
        <v>0</v>
      </c>
      <c r="E157" s="44">
        <f t="shared" si="57"/>
        <v>0</v>
      </c>
      <c r="F157" s="44">
        <f t="shared" si="57"/>
        <v>0</v>
      </c>
      <c r="G157" s="44">
        <f t="shared" si="57"/>
        <v>0</v>
      </c>
      <c r="H157" s="44">
        <f t="shared" si="57"/>
        <v>0</v>
      </c>
      <c r="I157" s="44">
        <f t="shared" si="57"/>
        <v>0</v>
      </c>
      <c r="J157" s="44">
        <f t="shared" si="57"/>
        <v>0</v>
      </c>
      <c r="K157" s="44">
        <f t="shared" si="57"/>
        <v>0</v>
      </c>
      <c r="L157" s="44">
        <f t="shared" si="57"/>
        <v>0</v>
      </c>
      <c r="M157" s="44">
        <f t="shared" si="57"/>
        <v>0</v>
      </c>
      <c r="N157" s="44">
        <f t="shared" si="57"/>
        <v>0</v>
      </c>
      <c r="O157" s="44">
        <f t="shared" si="57"/>
        <v>0</v>
      </c>
    </row>
    <row r="158" spans="1:20" x14ac:dyDescent="0.3">
      <c r="A158" s="43"/>
      <c r="B158" s="43" t="s">
        <v>16</v>
      </c>
      <c r="C158" s="44">
        <f t="shared" ref="C158:O158" si="58">C3</f>
        <v>0</v>
      </c>
      <c r="D158" s="44">
        <f t="shared" si="58"/>
        <v>0</v>
      </c>
      <c r="E158" s="44">
        <f t="shared" si="58"/>
        <v>0</v>
      </c>
      <c r="F158" s="44">
        <f t="shared" si="58"/>
        <v>0</v>
      </c>
      <c r="G158" s="44">
        <f t="shared" si="58"/>
        <v>0</v>
      </c>
      <c r="H158" s="44">
        <f t="shared" si="58"/>
        <v>0</v>
      </c>
      <c r="I158" s="44">
        <f t="shared" si="58"/>
        <v>0</v>
      </c>
      <c r="J158" s="44">
        <f t="shared" si="58"/>
        <v>0</v>
      </c>
      <c r="K158" s="44">
        <f t="shared" si="58"/>
        <v>0</v>
      </c>
      <c r="L158" s="44">
        <f t="shared" si="58"/>
        <v>0</v>
      </c>
      <c r="M158" s="44">
        <f t="shared" si="58"/>
        <v>0</v>
      </c>
      <c r="N158" s="44">
        <f t="shared" si="58"/>
        <v>0</v>
      </c>
      <c r="O158" s="44">
        <f t="shared" si="58"/>
        <v>0</v>
      </c>
    </row>
    <row r="159" spans="1:20" x14ac:dyDescent="0.3">
      <c r="A159" s="41"/>
      <c r="B159" s="45" t="s">
        <v>274</v>
      </c>
      <c r="C159" s="46">
        <f t="shared" ref="C159:O159" si="59">IFERROR(C157/C158,0)</f>
        <v>0</v>
      </c>
      <c r="D159" s="46">
        <f t="shared" si="59"/>
        <v>0</v>
      </c>
      <c r="E159" s="46">
        <f t="shared" si="59"/>
        <v>0</v>
      </c>
      <c r="F159" s="46">
        <f t="shared" si="59"/>
        <v>0</v>
      </c>
      <c r="G159" s="46">
        <f t="shared" si="59"/>
        <v>0</v>
      </c>
      <c r="H159" s="46">
        <f t="shared" si="59"/>
        <v>0</v>
      </c>
      <c r="I159" s="46">
        <f t="shared" si="59"/>
        <v>0</v>
      </c>
      <c r="J159" s="46">
        <f t="shared" si="59"/>
        <v>0</v>
      </c>
      <c r="K159" s="46">
        <f t="shared" si="59"/>
        <v>0</v>
      </c>
      <c r="L159" s="46">
        <f t="shared" si="59"/>
        <v>0</v>
      </c>
      <c r="M159" s="46">
        <f t="shared" si="59"/>
        <v>0</v>
      </c>
      <c r="N159" s="46">
        <f t="shared" si="59"/>
        <v>0</v>
      </c>
      <c r="O159" s="46">
        <f t="shared" si="59"/>
        <v>0</v>
      </c>
    </row>
    <row r="162" spans="2:15" ht="14.4" thickBot="1" x14ac:dyDescent="0.35">
      <c r="B162" s="47" t="s">
        <v>275</v>
      </c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</row>
    <row r="163" spans="2:15" ht="15" thickTop="1" thickBot="1" x14ac:dyDescent="0.35">
      <c r="B163" s="49" t="s">
        <v>276</v>
      </c>
      <c r="C163" s="50" t="e">
        <f t="shared" ref="C163:O163" si="60">C7/C3</f>
        <v>#DIV/0!</v>
      </c>
      <c r="D163" s="50" t="e">
        <f t="shared" si="60"/>
        <v>#DIV/0!</v>
      </c>
      <c r="E163" s="50" t="e">
        <f t="shared" si="60"/>
        <v>#DIV/0!</v>
      </c>
      <c r="F163" s="50" t="e">
        <f t="shared" si="60"/>
        <v>#DIV/0!</v>
      </c>
      <c r="G163" s="50" t="e">
        <f t="shared" si="60"/>
        <v>#DIV/0!</v>
      </c>
      <c r="H163" s="50" t="e">
        <f t="shared" si="60"/>
        <v>#DIV/0!</v>
      </c>
      <c r="I163" s="50" t="e">
        <f t="shared" si="60"/>
        <v>#DIV/0!</v>
      </c>
      <c r="J163" s="50" t="e">
        <f t="shared" si="60"/>
        <v>#DIV/0!</v>
      </c>
      <c r="K163" s="50" t="e">
        <f t="shared" si="60"/>
        <v>#DIV/0!</v>
      </c>
      <c r="L163" s="50" t="e">
        <f t="shared" si="60"/>
        <v>#DIV/0!</v>
      </c>
      <c r="M163" s="50" t="e">
        <f t="shared" si="60"/>
        <v>#DIV/0!</v>
      </c>
      <c r="N163" s="50" t="e">
        <f t="shared" si="60"/>
        <v>#DIV/0!</v>
      </c>
      <c r="O163" s="50" t="e">
        <f t="shared" si="60"/>
        <v>#DIV/0!</v>
      </c>
    </row>
    <row r="164" spans="2:15" ht="14.4" thickTop="1" x14ac:dyDescent="0.3">
      <c r="B164" s="51" t="s">
        <v>277</v>
      </c>
      <c r="C164" s="52">
        <f t="shared" ref="C164:O164" si="61">C9+C143</f>
        <v>0</v>
      </c>
      <c r="D164" s="52">
        <f t="shared" si="61"/>
        <v>0</v>
      </c>
      <c r="E164" s="52">
        <f t="shared" si="61"/>
        <v>0</v>
      </c>
      <c r="F164" s="52">
        <f t="shared" si="61"/>
        <v>0</v>
      </c>
      <c r="G164" s="52">
        <f t="shared" si="61"/>
        <v>0</v>
      </c>
      <c r="H164" s="52">
        <f t="shared" si="61"/>
        <v>0</v>
      </c>
      <c r="I164" s="52">
        <f t="shared" si="61"/>
        <v>0</v>
      </c>
      <c r="J164" s="52">
        <f t="shared" si="61"/>
        <v>0</v>
      </c>
      <c r="K164" s="52">
        <f t="shared" si="61"/>
        <v>0</v>
      </c>
      <c r="L164" s="52">
        <f t="shared" si="61"/>
        <v>0</v>
      </c>
      <c r="M164" s="52">
        <f t="shared" si="61"/>
        <v>0</v>
      </c>
      <c r="N164" s="52">
        <f t="shared" si="61"/>
        <v>0</v>
      </c>
      <c r="O164" s="52">
        <f t="shared" si="61"/>
        <v>0</v>
      </c>
    </row>
    <row r="165" spans="2:15" x14ac:dyDescent="0.3">
      <c r="B165" s="51" t="s">
        <v>278</v>
      </c>
      <c r="C165" s="52" t="e">
        <f>C164/C163</f>
        <v>#DIV/0!</v>
      </c>
      <c r="D165" s="52" t="e">
        <f t="shared" ref="D165:O165" si="62">D164/D163</f>
        <v>#DIV/0!</v>
      </c>
      <c r="E165" s="52" t="e">
        <f t="shared" si="62"/>
        <v>#DIV/0!</v>
      </c>
      <c r="F165" s="52" t="e">
        <f t="shared" si="62"/>
        <v>#DIV/0!</v>
      </c>
      <c r="G165" s="52" t="e">
        <f t="shared" si="62"/>
        <v>#DIV/0!</v>
      </c>
      <c r="H165" s="52" t="e">
        <f t="shared" si="62"/>
        <v>#DIV/0!</v>
      </c>
      <c r="I165" s="52" t="e">
        <f t="shared" si="62"/>
        <v>#DIV/0!</v>
      </c>
      <c r="J165" s="52" t="e">
        <f t="shared" si="62"/>
        <v>#DIV/0!</v>
      </c>
      <c r="K165" s="52" t="e">
        <f t="shared" si="62"/>
        <v>#DIV/0!</v>
      </c>
      <c r="L165" s="52" t="e">
        <f t="shared" si="62"/>
        <v>#DIV/0!</v>
      </c>
      <c r="M165" s="52" t="e">
        <f t="shared" si="62"/>
        <v>#DIV/0!</v>
      </c>
      <c r="N165" s="52" t="e">
        <f t="shared" si="62"/>
        <v>#DIV/0!</v>
      </c>
      <c r="O165" s="52" t="e">
        <f t="shared" si="62"/>
        <v>#DIV/0!</v>
      </c>
    </row>
    <row r="166" spans="2:15" ht="14.4" thickBot="1" x14ac:dyDescent="0.35">
      <c r="B166" s="51" t="s">
        <v>279</v>
      </c>
      <c r="C166" s="52" t="e">
        <f t="shared" ref="C166:O166" si="63">C165*(C6/C3)</f>
        <v>#DIV/0!</v>
      </c>
      <c r="D166" s="52" t="e">
        <f t="shared" si="63"/>
        <v>#DIV/0!</v>
      </c>
      <c r="E166" s="52" t="e">
        <f t="shared" si="63"/>
        <v>#DIV/0!</v>
      </c>
      <c r="F166" s="52" t="e">
        <f t="shared" si="63"/>
        <v>#DIV/0!</v>
      </c>
      <c r="G166" s="52" t="e">
        <f t="shared" si="63"/>
        <v>#DIV/0!</v>
      </c>
      <c r="H166" s="52" t="e">
        <f t="shared" si="63"/>
        <v>#DIV/0!</v>
      </c>
      <c r="I166" s="52" t="e">
        <f t="shared" si="63"/>
        <v>#DIV/0!</v>
      </c>
      <c r="J166" s="52" t="e">
        <f t="shared" si="63"/>
        <v>#DIV/0!</v>
      </c>
      <c r="K166" s="52" t="e">
        <f t="shared" si="63"/>
        <v>#DIV/0!</v>
      </c>
      <c r="L166" s="52" t="e">
        <f t="shared" si="63"/>
        <v>#DIV/0!</v>
      </c>
      <c r="M166" s="52" t="e">
        <f t="shared" si="63"/>
        <v>#DIV/0!</v>
      </c>
      <c r="N166" s="52" t="e">
        <f t="shared" si="63"/>
        <v>#DIV/0!</v>
      </c>
      <c r="O166" s="52" t="e">
        <f t="shared" si="63"/>
        <v>#DIV/0!</v>
      </c>
    </row>
    <row r="167" spans="2:15" ht="14.4" thickTop="1" x14ac:dyDescent="0.3">
      <c r="B167" s="49" t="s">
        <v>280</v>
      </c>
      <c r="C167" s="53" t="e">
        <f>C165-C166</f>
        <v>#DIV/0!</v>
      </c>
      <c r="D167" s="53" t="e">
        <f t="shared" ref="D167:O167" si="64">D165-D166</f>
        <v>#DIV/0!</v>
      </c>
      <c r="E167" s="53" t="e">
        <f t="shared" si="64"/>
        <v>#DIV/0!</v>
      </c>
      <c r="F167" s="53" t="e">
        <f t="shared" si="64"/>
        <v>#DIV/0!</v>
      </c>
      <c r="G167" s="53" t="e">
        <f t="shared" si="64"/>
        <v>#DIV/0!</v>
      </c>
      <c r="H167" s="53" t="e">
        <f t="shared" si="64"/>
        <v>#DIV/0!</v>
      </c>
      <c r="I167" s="53" t="e">
        <f t="shared" si="64"/>
        <v>#DIV/0!</v>
      </c>
      <c r="J167" s="53" t="e">
        <f t="shared" si="64"/>
        <v>#DIV/0!</v>
      </c>
      <c r="K167" s="53" t="e">
        <f t="shared" si="64"/>
        <v>#DIV/0!</v>
      </c>
      <c r="L167" s="53" t="e">
        <f t="shared" si="64"/>
        <v>#DIV/0!</v>
      </c>
      <c r="M167" s="53" t="e">
        <f t="shared" si="64"/>
        <v>#DIV/0!</v>
      </c>
      <c r="N167" s="53" t="e">
        <f t="shared" si="64"/>
        <v>#DIV/0!</v>
      </c>
      <c r="O167" s="53" t="e">
        <f t="shared" si="64"/>
        <v>#DIV/0!</v>
      </c>
    </row>
    <row r="168" spans="2:15" x14ac:dyDescent="0.3">
      <c r="B168" s="54" t="s">
        <v>281</v>
      </c>
      <c r="C168" s="52" t="e">
        <f>ROUND(C167-C164,0)</f>
        <v>#DIV/0!</v>
      </c>
      <c r="D168" s="52" t="e">
        <f t="shared" ref="D168:O168" si="65">ROUND(D167-D164,0)</f>
        <v>#DIV/0!</v>
      </c>
      <c r="E168" s="52" t="e">
        <f t="shared" si="65"/>
        <v>#DIV/0!</v>
      </c>
      <c r="F168" s="52" t="e">
        <f t="shared" si="65"/>
        <v>#DIV/0!</v>
      </c>
      <c r="G168" s="52" t="e">
        <f t="shared" si="65"/>
        <v>#DIV/0!</v>
      </c>
      <c r="H168" s="52" t="e">
        <f t="shared" si="65"/>
        <v>#DIV/0!</v>
      </c>
      <c r="I168" s="52" t="e">
        <f t="shared" si="65"/>
        <v>#DIV/0!</v>
      </c>
      <c r="J168" s="52" t="e">
        <f t="shared" si="65"/>
        <v>#DIV/0!</v>
      </c>
      <c r="K168" s="52" t="e">
        <f t="shared" si="65"/>
        <v>#DIV/0!</v>
      </c>
      <c r="L168" s="52" t="e">
        <f t="shared" si="65"/>
        <v>#DIV/0!</v>
      </c>
      <c r="M168" s="52" t="e">
        <f t="shared" si="65"/>
        <v>#DIV/0!</v>
      </c>
      <c r="N168" s="52" t="e">
        <f t="shared" si="65"/>
        <v>#DIV/0!</v>
      </c>
      <c r="O168" s="52" t="e">
        <f t="shared" si="65"/>
        <v>#DIV/0!</v>
      </c>
    </row>
    <row r="172" spans="2:15" x14ac:dyDescent="0.3">
      <c r="C172" s="55" t="e">
        <f>C165/30.5</f>
        <v>#DIV/0!</v>
      </c>
      <c r="D172" s="55" t="e">
        <f t="shared" ref="D172:N172" si="66">D165/30.5</f>
        <v>#DIV/0!</v>
      </c>
      <c r="E172" s="55" t="e">
        <f t="shared" si="66"/>
        <v>#DIV/0!</v>
      </c>
      <c r="F172" s="55" t="e">
        <f t="shared" si="66"/>
        <v>#DIV/0!</v>
      </c>
      <c r="G172" s="55" t="e">
        <f t="shared" si="66"/>
        <v>#DIV/0!</v>
      </c>
      <c r="H172" s="55" t="e">
        <f t="shared" si="66"/>
        <v>#DIV/0!</v>
      </c>
      <c r="I172" s="55" t="e">
        <f t="shared" si="66"/>
        <v>#DIV/0!</v>
      </c>
      <c r="J172" s="55" t="e">
        <f t="shared" si="66"/>
        <v>#DIV/0!</v>
      </c>
      <c r="K172" s="55" t="e">
        <f t="shared" si="66"/>
        <v>#DIV/0!</v>
      </c>
      <c r="L172" s="55" t="e">
        <f t="shared" si="66"/>
        <v>#DIV/0!</v>
      </c>
      <c r="M172" s="55" t="e">
        <f t="shared" si="66"/>
        <v>#DIV/0!</v>
      </c>
      <c r="N172" s="55" t="e">
        <f t="shared" si="66"/>
        <v>#DIV/0!</v>
      </c>
    </row>
    <row r="176" spans="2:15" x14ac:dyDescent="0.3">
      <c r="C176" s="56" t="str">
        <f t="shared" ref="C176:N176" si="67">+C2</f>
        <v>Enero</v>
      </c>
      <c r="D176" s="56" t="str">
        <f t="shared" si="67"/>
        <v>Febrero</v>
      </c>
      <c r="E176" s="56" t="str">
        <f t="shared" si="67"/>
        <v>Marzo</v>
      </c>
      <c r="F176" s="56" t="str">
        <f t="shared" si="67"/>
        <v>Abril</v>
      </c>
      <c r="G176" s="56" t="str">
        <f t="shared" si="67"/>
        <v>Mayo</v>
      </c>
      <c r="H176" s="56" t="str">
        <f t="shared" si="67"/>
        <v>Junio</v>
      </c>
      <c r="I176" s="56" t="str">
        <f t="shared" si="67"/>
        <v>Julio</v>
      </c>
      <c r="J176" s="56" t="str">
        <f t="shared" si="67"/>
        <v>Agosto</v>
      </c>
      <c r="K176" s="56" t="str">
        <f t="shared" si="67"/>
        <v>Septiembre</v>
      </c>
      <c r="L176" s="56" t="str">
        <f t="shared" si="67"/>
        <v>Octubre</v>
      </c>
      <c r="M176" s="56" t="str">
        <f t="shared" si="67"/>
        <v>Noviembre</v>
      </c>
      <c r="N176" s="56" t="str">
        <f t="shared" si="67"/>
        <v>Diciembre</v>
      </c>
    </row>
    <row r="177" spans="2:14" x14ac:dyDescent="0.3">
      <c r="C177" s="57">
        <v>1</v>
      </c>
      <c r="D177" s="57">
        <v>1</v>
      </c>
      <c r="E177" s="57">
        <v>1</v>
      </c>
      <c r="F177" s="57">
        <v>1</v>
      </c>
      <c r="G177" s="57">
        <v>1</v>
      </c>
      <c r="H177" s="57">
        <v>1</v>
      </c>
      <c r="I177" s="57">
        <v>1</v>
      </c>
      <c r="J177" s="57">
        <v>1</v>
      </c>
      <c r="K177" s="57">
        <v>1</v>
      </c>
      <c r="L177" s="57">
        <v>1</v>
      </c>
      <c r="M177" s="57">
        <v>1</v>
      </c>
      <c r="N177" s="57">
        <v>1</v>
      </c>
    </row>
    <row r="181" spans="2:14" x14ac:dyDescent="0.3">
      <c r="B181" s="54" t="s">
        <v>282</v>
      </c>
      <c r="C181" s="32">
        <v>0.6</v>
      </c>
      <c r="D181" s="18">
        <f>C181</f>
        <v>0.6</v>
      </c>
      <c r="E181" s="18">
        <f t="shared" ref="E181:N181" si="68">D181</f>
        <v>0.6</v>
      </c>
      <c r="F181" s="18">
        <f t="shared" si="68"/>
        <v>0.6</v>
      </c>
      <c r="G181" s="18">
        <f t="shared" si="68"/>
        <v>0.6</v>
      </c>
      <c r="H181" s="18">
        <f t="shared" si="68"/>
        <v>0.6</v>
      </c>
      <c r="I181" s="18">
        <f t="shared" si="68"/>
        <v>0.6</v>
      </c>
      <c r="J181" s="18">
        <f t="shared" si="68"/>
        <v>0.6</v>
      </c>
      <c r="K181" s="18">
        <f t="shared" si="68"/>
        <v>0.6</v>
      </c>
      <c r="L181" s="18">
        <f t="shared" si="68"/>
        <v>0.6</v>
      </c>
      <c r="M181" s="18">
        <f t="shared" si="68"/>
        <v>0.6</v>
      </c>
      <c r="N181" s="18">
        <f t="shared" si="68"/>
        <v>0.6</v>
      </c>
    </row>
    <row r="183" spans="2:14" x14ac:dyDescent="0.3">
      <c r="B183" s="1" t="s">
        <v>283</v>
      </c>
    </row>
    <row r="184" spans="2:14" x14ac:dyDescent="0.3">
      <c r="B184" s="1" t="s">
        <v>284</v>
      </c>
      <c r="C184" s="58">
        <v>0</v>
      </c>
    </row>
    <row r="185" spans="2:14" x14ac:dyDescent="0.3">
      <c r="B185" s="1" t="s">
        <v>285</v>
      </c>
      <c r="C185" s="58">
        <v>0</v>
      </c>
    </row>
    <row r="186" spans="2:14" x14ac:dyDescent="0.3">
      <c r="B186" s="1" t="s">
        <v>286</v>
      </c>
      <c r="C186" s="59">
        <v>0.03</v>
      </c>
    </row>
    <row r="194" spans="1:16" ht="14.4" x14ac:dyDescent="0.3">
      <c r="B194" s="2" t="s">
        <v>287</v>
      </c>
    </row>
    <row r="195" spans="1:16" x14ac:dyDescent="0.3">
      <c r="B195" s="7" t="s">
        <v>0</v>
      </c>
      <c r="C195" s="8" t="s">
        <v>288</v>
      </c>
      <c r="D195" s="8" t="s">
        <v>289</v>
      </c>
      <c r="E195" s="8" t="s">
        <v>290</v>
      </c>
      <c r="F195" s="8" t="s">
        <v>291</v>
      </c>
      <c r="G195" s="8" t="s">
        <v>292</v>
      </c>
      <c r="H195" s="8" t="s">
        <v>293</v>
      </c>
      <c r="I195" s="8" t="s">
        <v>294</v>
      </c>
      <c r="J195" s="8" t="s">
        <v>295</v>
      </c>
      <c r="K195" s="8" t="s">
        <v>296</v>
      </c>
      <c r="L195" s="8" t="s">
        <v>297</v>
      </c>
      <c r="M195" s="8" t="s">
        <v>298</v>
      </c>
      <c r="N195" s="8" t="s">
        <v>299</v>
      </c>
      <c r="O195" s="9" t="s">
        <v>13</v>
      </c>
    </row>
    <row r="196" spans="1:16" x14ac:dyDescent="0.3">
      <c r="B196" s="11" t="s">
        <v>300</v>
      </c>
      <c r="C196" s="12">
        <f t="shared" ref="C196:N200" si="69">+C3/C$177</f>
        <v>0</v>
      </c>
      <c r="D196" s="12">
        <f t="shared" si="69"/>
        <v>0</v>
      </c>
      <c r="E196" s="12">
        <f t="shared" si="69"/>
        <v>0</v>
      </c>
      <c r="F196" s="12">
        <f t="shared" si="69"/>
        <v>0</v>
      </c>
      <c r="G196" s="12">
        <f t="shared" si="69"/>
        <v>0</v>
      </c>
      <c r="H196" s="12">
        <f t="shared" si="69"/>
        <v>0</v>
      </c>
      <c r="I196" s="12">
        <f t="shared" si="69"/>
        <v>0</v>
      </c>
      <c r="J196" s="12">
        <f t="shared" si="69"/>
        <v>0</v>
      </c>
      <c r="K196" s="12">
        <f t="shared" si="69"/>
        <v>0</v>
      </c>
      <c r="L196" s="12">
        <f t="shared" si="69"/>
        <v>0</v>
      </c>
      <c r="M196" s="12">
        <f t="shared" si="69"/>
        <v>0</v>
      </c>
      <c r="N196" s="12">
        <f t="shared" si="69"/>
        <v>0</v>
      </c>
      <c r="O196" s="13">
        <f>SUM(C196:N196)</f>
        <v>0</v>
      </c>
      <c r="P196" s="14">
        <v>1</v>
      </c>
    </row>
    <row r="197" spans="1:16" x14ac:dyDescent="0.3">
      <c r="B197" s="16" t="s">
        <v>15</v>
      </c>
      <c r="C197" s="12">
        <f t="shared" si="69"/>
        <v>0</v>
      </c>
      <c r="D197" s="12">
        <f t="shared" si="69"/>
        <v>0</v>
      </c>
      <c r="E197" s="12">
        <f t="shared" si="69"/>
        <v>0</v>
      </c>
      <c r="F197" s="12">
        <f t="shared" si="69"/>
        <v>0</v>
      </c>
      <c r="G197" s="12">
        <f t="shared" si="69"/>
        <v>0</v>
      </c>
      <c r="H197" s="12">
        <f t="shared" si="69"/>
        <v>0</v>
      </c>
      <c r="I197" s="12">
        <f t="shared" si="69"/>
        <v>0</v>
      </c>
      <c r="J197" s="12">
        <f t="shared" si="69"/>
        <v>0</v>
      </c>
      <c r="K197" s="12">
        <f t="shared" si="69"/>
        <v>0</v>
      </c>
      <c r="L197" s="12">
        <f t="shared" si="69"/>
        <v>0</v>
      </c>
      <c r="M197" s="12">
        <f t="shared" si="69"/>
        <v>0</v>
      </c>
      <c r="N197" s="12">
        <f t="shared" si="69"/>
        <v>0</v>
      </c>
      <c r="O197" s="13">
        <f t="shared" ref="O197:O200" si="70">SUM(C197:N197)</f>
        <v>0</v>
      </c>
      <c r="P197" s="60" t="e">
        <f>+O197/O196</f>
        <v>#DIV/0!</v>
      </c>
    </row>
    <row r="198" spans="1:16" x14ac:dyDescent="0.3">
      <c r="B198" s="11" t="s">
        <v>16</v>
      </c>
      <c r="C198" s="19">
        <f t="shared" si="69"/>
        <v>0</v>
      </c>
      <c r="D198" s="19">
        <f t="shared" si="69"/>
        <v>0</v>
      </c>
      <c r="E198" s="19">
        <f t="shared" si="69"/>
        <v>0</v>
      </c>
      <c r="F198" s="19">
        <f t="shared" si="69"/>
        <v>0</v>
      </c>
      <c r="G198" s="19">
        <f t="shared" si="69"/>
        <v>0</v>
      </c>
      <c r="H198" s="19">
        <f t="shared" si="69"/>
        <v>0</v>
      </c>
      <c r="I198" s="19">
        <f t="shared" si="69"/>
        <v>0</v>
      </c>
      <c r="J198" s="19">
        <f t="shared" si="69"/>
        <v>0</v>
      </c>
      <c r="K198" s="19">
        <f t="shared" si="69"/>
        <v>0</v>
      </c>
      <c r="L198" s="19">
        <f t="shared" si="69"/>
        <v>0</v>
      </c>
      <c r="M198" s="19">
        <f t="shared" si="69"/>
        <v>0</v>
      </c>
      <c r="N198" s="19">
        <f t="shared" si="69"/>
        <v>0</v>
      </c>
      <c r="O198" s="13">
        <f t="shared" si="70"/>
        <v>0</v>
      </c>
      <c r="P198" s="14" t="e">
        <f>+O198/O196</f>
        <v>#DIV/0!</v>
      </c>
    </row>
    <row r="199" spans="1:16" x14ac:dyDescent="0.3">
      <c r="B199" s="16" t="s">
        <v>17</v>
      </c>
      <c r="C199" s="12">
        <f t="shared" si="69"/>
        <v>0</v>
      </c>
      <c r="D199" s="12">
        <f t="shared" si="69"/>
        <v>0</v>
      </c>
      <c r="E199" s="12">
        <f t="shared" si="69"/>
        <v>0</v>
      </c>
      <c r="F199" s="12">
        <f t="shared" si="69"/>
        <v>0</v>
      </c>
      <c r="G199" s="12">
        <f t="shared" si="69"/>
        <v>0</v>
      </c>
      <c r="H199" s="12">
        <f t="shared" si="69"/>
        <v>0</v>
      </c>
      <c r="I199" s="12">
        <f t="shared" si="69"/>
        <v>0</v>
      </c>
      <c r="J199" s="12">
        <f t="shared" si="69"/>
        <v>0</v>
      </c>
      <c r="K199" s="12">
        <f t="shared" si="69"/>
        <v>0</v>
      </c>
      <c r="L199" s="12">
        <f t="shared" si="69"/>
        <v>0</v>
      </c>
      <c r="M199" s="12">
        <f t="shared" si="69"/>
        <v>0</v>
      </c>
      <c r="N199" s="12">
        <f t="shared" si="69"/>
        <v>0</v>
      </c>
      <c r="O199" s="13">
        <f t="shared" si="70"/>
        <v>0</v>
      </c>
      <c r="P199" s="18" t="e">
        <f>+O199/O196</f>
        <v>#DIV/0!</v>
      </c>
    </row>
    <row r="200" spans="1:16" x14ac:dyDescent="0.3">
      <c r="B200" s="11" t="s">
        <v>18</v>
      </c>
      <c r="C200" s="19">
        <f t="shared" si="69"/>
        <v>0</v>
      </c>
      <c r="D200" s="19">
        <f t="shared" si="69"/>
        <v>0</v>
      </c>
      <c r="E200" s="19">
        <f t="shared" si="69"/>
        <v>0</v>
      </c>
      <c r="F200" s="19">
        <f t="shared" si="69"/>
        <v>0</v>
      </c>
      <c r="G200" s="19">
        <f t="shared" si="69"/>
        <v>0</v>
      </c>
      <c r="H200" s="19">
        <f t="shared" si="69"/>
        <v>0</v>
      </c>
      <c r="I200" s="19">
        <f t="shared" si="69"/>
        <v>0</v>
      </c>
      <c r="J200" s="19">
        <f t="shared" si="69"/>
        <v>0</v>
      </c>
      <c r="K200" s="19">
        <f t="shared" si="69"/>
        <v>0</v>
      </c>
      <c r="L200" s="19">
        <f t="shared" si="69"/>
        <v>0</v>
      </c>
      <c r="M200" s="19">
        <f t="shared" si="69"/>
        <v>0</v>
      </c>
      <c r="N200" s="19">
        <f t="shared" si="69"/>
        <v>0</v>
      </c>
      <c r="O200" s="13">
        <f t="shared" si="70"/>
        <v>0</v>
      </c>
      <c r="P200" s="14" t="e">
        <f>+O200/O196</f>
        <v>#DIV/0!</v>
      </c>
    </row>
    <row r="202" spans="1:16" x14ac:dyDescent="0.3">
      <c r="B202" s="11" t="s">
        <v>301</v>
      </c>
      <c r="C202" s="21">
        <f>C203+C223+C226+C233+C250+C254+C262+C268+C270+C281+C296+C308+C314+C317</f>
        <v>0</v>
      </c>
      <c r="D202" s="21">
        <f t="shared" ref="D202:N202" si="71">D203+D223+D226+D233+D250+D254+D262+D268+D270+D281+D296+D308+D314+D317</f>
        <v>0</v>
      </c>
      <c r="E202" s="21">
        <f t="shared" si="71"/>
        <v>0</v>
      </c>
      <c r="F202" s="21">
        <f t="shared" si="71"/>
        <v>0</v>
      </c>
      <c r="G202" s="21">
        <f t="shared" si="71"/>
        <v>0</v>
      </c>
      <c r="H202" s="21">
        <f t="shared" si="71"/>
        <v>0</v>
      </c>
      <c r="I202" s="21">
        <f t="shared" si="71"/>
        <v>0</v>
      </c>
      <c r="J202" s="21">
        <f t="shared" si="71"/>
        <v>0</v>
      </c>
      <c r="K202" s="21">
        <f t="shared" si="71"/>
        <v>0</v>
      </c>
      <c r="L202" s="21">
        <f t="shared" si="71"/>
        <v>0</v>
      </c>
      <c r="M202" s="21">
        <f t="shared" si="71"/>
        <v>0</v>
      </c>
      <c r="N202" s="21">
        <f t="shared" si="71"/>
        <v>0</v>
      </c>
      <c r="O202" s="21">
        <f>SUM(C202:N202)</f>
        <v>0</v>
      </c>
      <c r="P202" s="14" t="e">
        <f>+O202/$O$196</f>
        <v>#DIV/0!</v>
      </c>
    </row>
    <row r="203" spans="1:16" outlineLevel="1" x14ac:dyDescent="0.3">
      <c r="A203" s="61" t="s">
        <v>21</v>
      </c>
      <c r="B203" s="23" t="s">
        <v>22</v>
      </c>
      <c r="C203" s="12">
        <f>SUM(C204:C222)</f>
        <v>0</v>
      </c>
      <c r="D203" s="12">
        <f t="shared" ref="D203:N203" si="72">SUM(D204:D222)</f>
        <v>0</v>
      </c>
      <c r="E203" s="12">
        <f t="shared" si="72"/>
        <v>0</v>
      </c>
      <c r="F203" s="12">
        <f t="shared" si="72"/>
        <v>0</v>
      </c>
      <c r="G203" s="12">
        <f t="shared" si="72"/>
        <v>0</v>
      </c>
      <c r="H203" s="12">
        <f t="shared" si="72"/>
        <v>0</v>
      </c>
      <c r="I203" s="12">
        <f t="shared" si="72"/>
        <v>0</v>
      </c>
      <c r="J203" s="12">
        <f t="shared" si="72"/>
        <v>0</v>
      </c>
      <c r="K203" s="12">
        <f t="shared" si="72"/>
        <v>0</v>
      </c>
      <c r="L203" s="12">
        <f t="shared" si="72"/>
        <v>0</v>
      </c>
      <c r="M203" s="12">
        <f t="shared" si="72"/>
        <v>0</v>
      </c>
      <c r="N203" s="12">
        <f t="shared" si="72"/>
        <v>0</v>
      </c>
      <c r="O203" s="13">
        <f t="shared" ref="O203:O271" si="73">SUM(C203:N203)</f>
        <v>0</v>
      </c>
      <c r="P203" s="14" t="e">
        <f t="shared" ref="P203:P266" si="74">+O203/$O$196</f>
        <v>#DIV/0!</v>
      </c>
    </row>
    <row r="204" spans="1:16" outlineLevel="2" x14ac:dyDescent="0.3">
      <c r="A204" s="24" t="s">
        <v>24</v>
      </c>
      <c r="B204" s="25" t="str">
        <f>B11</f>
        <v>Salario ordinario</v>
      </c>
      <c r="C204" s="26">
        <f t="shared" ref="C204:N219" si="75">+C11/C$177</f>
        <v>0</v>
      </c>
      <c r="D204" s="26">
        <f t="shared" si="75"/>
        <v>0</v>
      </c>
      <c r="E204" s="26">
        <f t="shared" si="75"/>
        <v>0</v>
      </c>
      <c r="F204" s="26">
        <f t="shared" si="75"/>
        <v>0</v>
      </c>
      <c r="G204" s="26">
        <f t="shared" si="75"/>
        <v>0</v>
      </c>
      <c r="H204" s="26">
        <f t="shared" si="75"/>
        <v>0</v>
      </c>
      <c r="I204" s="26">
        <f t="shared" si="75"/>
        <v>0</v>
      </c>
      <c r="J204" s="26">
        <f t="shared" si="75"/>
        <v>0</v>
      </c>
      <c r="K204" s="26">
        <f t="shared" si="75"/>
        <v>0</v>
      </c>
      <c r="L204" s="26">
        <f t="shared" si="75"/>
        <v>0</v>
      </c>
      <c r="M204" s="26">
        <f t="shared" si="75"/>
        <v>0</v>
      </c>
      <c r="N204" s="26">
        <f t="shared" si="75"/>
        <v>0</v>
      </c>
      <c r="O204" s="27">
        <f t="shared" si="73"/>
        <v>0</v>
      </c>
      <c r="P204" s="18" t="e">
        <f t="shared" si="74"/>
        <v>#DIV/0!</v>
      </c>
    </row>
    <row r="205" spans="1:16" outlineLevel="2" x14ac:dyDescent="0.3">
      <c r="A205" s="24" t="s">
        <v>26</v>
      </c>
      <c r="B205" s="25" t="str">
        <f t="shared" ref="B205:B222" si="76">B12</f>
        <v>Horas extras</v>
      </c>
      <c r="C205" s="26">
        <f t="shared" si="75"/>
        <v>0</v>
      </c>
      <c r="D205" s="26">
        <f t="shared" si="75"/>
        <v>0</v>
      </c>
      <c r="E205" s="26">
        <f t="shared" si="75"/>
        <v>0</v>
      </c>
      <c r="F205" s="26">
        <f t="shared" si="75"/>
        <v>0</v>
      </c>
      <c r="G205" s="26">
        <f t="shared" si="75"/>
        <v>0</v>
      </c>
      <c r="H205" s="26">
        <f t="shared" si="75"/>
        <v>0</v>
      </c>
      <c r="I205" s="26">
        <f t="shared" si="75"/>
        <v>0</v>
      </c>
      <c r="J205" s="26">
        <f t="shared" si="75"/>
        <v>0</v>
      </c>
      <c r="K205" s="26">
        <f t="shared" si="75"/>
        <v>0</v>
      </c>
      <c r="L205" s="26">
        <f t="shared" si="75"/>
        <v>0</v>
      </c>
      <c r="M205" s="26">
        <f t="shared" si="75"/>
        <v>0</v>
      </c>
      <c r="N205" s="26">
        <f t="shared" si="75"/>
        <v>0</v>
      </c>
      <c r="O205" s="27">
        <f t="shared" si="73"/>
        <v>0</v>
      </c>
      <c r="P205" s="18" t="e">
        <f t="shared" si="74"/>
        <v>#DIV/0!</v>
      </c>
    </row>
    <row r="206" spans="1:16" outlineLevel="2" x14ac:dyDescent="0.3">
      <c r="A206" s="24" t="s">
        <v>28</v>
      </c>
      <c r="B206" s="25" t="str">
        <f t="shared" si="76"/>
        <v>Comisiones por ventas</v>
      </c>
      <c r="C206" s="26">
        <f t="shared" si="75"/>
        <v>0</v>
      </c>
      <c r="D206" s="26">
        <f t="shared" si="75"/>
        <v>0</v>
      </c>
      <c r="E206" s="26">
        <f t="shared" si="75"/>
        <v>0</v>
      </c>
      <c r="F206" s="26">
        <f t="shared" si="75"/>
        <v>0</v>
      </c>
      <c r="G206" s="26">
        <f t="shared" si="75"/>
        <v>0</v>
      </c>
      <c r="H206" s="26">
        <f t="shared" si="75"/>
        <v>0</v>
      </c>
      <c r="I206" s="26">
        <f t="shared" si="75"/>
        <v>0</v>
      </c>
      <c r="J206" s="26">
        <f t="shared" si="75"/>
        <v>0</v>
      </c>
      <c r="K206" s="26">
        <f t="shared" si="75"/>
        <v>0</v>
      </c>
      <c r="L206" s="26">
        <f t="shared" si="75"/>
        <v>0</v>
      </c>
      <c r="M206" s="26">
        <f t="shared" si="75"/>
        <v>0</v>
      </c>
      <c r="N206" s="26">
        <f t="shared" si="75"/>
        <v>0</v>
      </c>
      <c r="O206" s="27">
        <f t="shared" si="73"/>
        <v>0</v>
      </c>
      <c r="P206" s="18" t="e">
        <f t="shared" si="74"/>
        <v>#DIV/0!</v>
      </c>
    </row>
    <row r="207" spans="1:16" outlineLevel="2" x14ac:dyDescent="0.3">
      <c r="A207" s="24" t="s">
        <v>30</v>
      </c>
      <c r="B207" s="25" t="str">
        <f t="shared" si="76"/>
        <v>Incentivos</v>
      </c>
      <c r="C207" s="26">
        <f t="shared" si="75"/>
        <v>0</v>
      </c>
      <c r="D207" s="26">
        <f t="shared" si="75"/>
        <v>0</v>
      </c>
      <c r="E207" s="26">
        <f t="shared" si="75"/>
        <v>0</v>
      </c>
      <c r="F207" s="26">
        <f t="shared" si="75"/>
        <v>0</v>
      </c>
      <c r="G207" s="26">
        <f t="shared" si="75"/>
        <v>0</v>
      </c>
      <c r="H207" s="26">
        <f t="shared" si="75"/>
        <v>0</v>
      </c>
      <c r="I207" s="26">
        <f t="shared" si="75"/>
        <v>0</v>
      </c>
      <c r="J207" s="26">
        <f t="shared" si="75"/>
        <v>0</v>
      </c>
      <c r="K207" s="26">
        <f t="shared" si="75"/>
        <v>0</v>
      </c>
      <c r="L207" s="26">
        <f t="shared" si="75"/>
        <v>0</v>
      </c>
      <c r="M207" s="26">
        <f t="shared" si="75"/>
        <v>0</v>
      </c>
      <c r="N207" s="26">
        <f t="shared" si="75"/>
        <v>0</v>
      </c>
      <c r="O207" s="27">
        <f t="shared" si="73"/>
        <v>0</v>
      </c>
      <c r="P207" s="18" t="e">
        <f t="shared" si="74"/>
        <v>#DIV/0!</v>
      </c>
    </row>
    <row r="208" spans="1:16" outlineLevel="2" x14ac:dyDescent="0.3">
      <c r="A208" s="24" t="s">
        <v>32</v>
      </c>
      <c r="B208" s="25" t="str">
        <f t="shared" si="76"/>
        <v>Bonificaciones</v>
      </c>
      <c r="C208" s="26">
        <f t="shared" si="75"/>
        <v>0</v>
      </c>
      <c r="D208" s="26">
        <f t="shared" si="75"/>
        <v>0</v>
      </c>
      <c r="E208" s="26">
        <f t="shared" si="75"/>
        <v>0</v>
      </c>
      <c r="F208" s="26">
        <f t="shared" si="75"/>
        <v>0</v>
      </c>
      <c r="G208" s="26">
        <f t="shared" si="75"/>
        <v>0</v>
      </c>
      <c r="H208" s="26">
        <f t="shared" si="75"/>
        <v>0</v>
      </c>
      <c r="I208" s="26">
        <f t="shared" si="75"/>
        <v>0</v>
      </c>
      <c r="J208" s="26">
        <f t="shared" si="75"/>
        <v>0</v>
      </c>
      <c r="K208" s="26">
        <f t="shared" si="75"/>
        <v>0</v>
      </c>
      <c r="L208" s="26">
        <f t="shared" si="75"/>
        <v>0</v>
      </c>
      <c r="M208" s="26">
        <f t="shared" si="75"/>
        <v>0</v>
      </c>
      <c r="N208" s="26">
        <f t="shared" si="75"/>
        <v>0</v>
      </c>
      <c r="O208" s="27">
        <f t="shared" si="73"/>
        <v>0</v>
      </c>
      <c r="P208" s="18" t="e">
        <f t="shared" si="74"/>
        <v>#DIV/0!</v>
      </c>
    </row>
    <row r="209" spans="1:16" outlineLevel="2" x14ac:dyDescent="0.3">
      <c r="A209" s="24" t="s">
        <v>34</v>
      </c>
      <c r="B209" s="25" t="str">
        <f t="shared" si="76"/>
        <v>Deprec. Veh. Empleados</v>
      </c>
      <c r="C209" s="26">
        <f t="shared" si="75"/>
        <v>0</v>
      </c>
      <c r="D209" s="26">
        <f t="shared" si="75"/>
        <v>0</v>
      </c>
      <c r="E209" s="26">
        <f t="shared" si="75"/>
        <v>0</v>
      </c>
      <c r="F209" s="26">
        <f t="shared" si="75"/>
        <v>0</v>
      </c>
      <c r="G209" s="26">
        <f t="shared" si="75"/>
        <v>0</v>
      </c>
      <c r="H209" s="26">
        <f t="shared" si="75"/>
        <v>0</v>
      </c>
      <c r="I209" s="26">
        <f t="shared" si="75"/>
        <v>0</v>
      </c>
      <c r="J209" s="26">
        <f t="shared" si="75"/>
        <v>0</v>
      </c>
      <c r="K209" s="26">
        <f t="shared" si="75"/>
        <v>0</v>
      </c>
      <c r="L209" s="26">
        <f t="shared" si="75"/>
        <v>0</v>
      </c>
      <c r="M209" s="26">
        <f t="shared" si="75"/>
        <v>0</v>
      </c>
      <c r="N209" s="26">
        <f t="shared" si="75"/>
        <v>0</v>
      </c>
      <c r="O209" s="27">
        <f t="shared" si="73"/>
        <v>0</v>
      </c>
      <c r="P209" s="18" t="e">
        <f t="shared" si="74"/>
        <v>#DIV/0!</v>
      </c>
    </row>
    <row r="210" spans="1:16" outlineLevel="2" x14ac:dyDescent="0.3">
      <c r="A210" s="24" t="s">
        <v>36</v>
      </c>
      <c r="B210" s="25" t="str">
        <f t="shared" si="76"/>
        <v>Viaticos de alimentación</v>
      </c>
      <c r="C210" s="26">
        <f t="shared" si="75"/>
        <v>0</v>
      </c>
      <c r="D210" s="26">
        <f t="shared" si="75"/>
        <v>0</v>
      </c>
      <c r="E210" s="26">
        <f t="shared" si="75"/>
        <v>0</v>
      </c>
      <c r="F210" s="26">
        <f t="shared" si="75"/>
        <v>0</v>
      </c>
      <c r="G210" s="26">
        <f t="shared" si="75"/>
        <v>0</v>
      </c>
      <c r="H210" s="26">
        <f t="shared" si="75"/>
        <v>0</v>
      </c>
      <c r="I210" s="26">
        <f t="shared" si="75"/>
        <v>0</v>
      </c>
      <c r="J210" s="26">
        <f t="shared" si="75"/>
        <v>0</v>
      </c>
      <c r="K210" s="26">
        <f t="shared" si="75"/>
        <v>0</v>
      </c>
      <c r="L210" s="26">
        <f t="shared" si="75"/>
        <v>0</v>
      </c>
      <c r="M210" s="26">
        <f t="shared" si="75"/>
        <v>0</v>
      </c>
      <c r="N210" s="26">
        <f t="shared" si="75"/>
        <v>0</v>
      </c>
      <c r="O210" s="27">
        <f t="shared" si="73"/>
        <v>0</v>
      </c>
      <c r="P210" s="18" t="e">
        <f t="shared" si="74"/>
        <v>#DIV/0!</v>
      </c>
    </row>
    <row r="211" spans="1:16" outlineLevel="2" x14ac:dyDescent="0.3">
      <c r="A211" s="24" t="s">
        <v>38</v>
      </c>
      <c r="B211" s="25" t="str">
        <f t="shared" si="76"/>
        <v>Viaticos de transporte</v>
      </c>
      <c r="C211" s="26">
        <f t="shared" si="75"/>
        <v>0</v>
      </c>
      <c r="D211" s="26">
        <f t="shared" si="75"/>
        <v>0</v>
      </c>
      <c r="E211" s="26">
        <f t="shared" si="75"/>
        <v>0</v>
      </c>
      <c r="F211" s="26">
        <f t="shared" si="75"/>
        <v>0</v>
      </c>
      <c r="G211" s="26">
        <f t="shared" si="75"/>
        <v>0</v>
      </c>
      <c r="H211" s="26">
        <f t="shared" si="75"/>
        <v>0</v>
      </c>
      <c r="I211" s="26">
        <f t="shared" si="75"/>
        <v>0</v>
      </c>
      <c r="J211" s="26">
        <f t="shared" si="75"/>
        <v>0</v>
      </c>
      <c r="K211" s="26">
        <f t="shared" si="75"/>
        <v>0</v>
      </c>
      <c r="L211" s="26">
        <f t="shared" si="75"/>
        <v>0</v>
      </c>
      <c r="M211" s="26">
        <f t="shared" si="75"/>
        <v>0</v>
      </c>
      <c r="N211" s="26">
        <f t="shared" si="75"/>
        <v>0</v>
      </c>
      <c r="O211" s="27">
        <f t="shared" si="73"/>
        <v>0</v>
      </c>
      <c r="P211" s="18" t="e">
        <f t="shared" si="74"/>
        <v>#DIV/0!</v>
      </c>
    </row>
    <row r="212" spans="1:16" outlineLevel="2" x14ac:dyDescent="0.3">
      <c r="A212" s="24" t="s">
        <v>40</v>
      </c>
      <c r="B212" s="25" t="str">
        <f t="shared" si="76"/>
        <v>Vacaciones</v>
      </c>
      <c r="C212" s="26">
        <f t="shared" si="75"/>
        <v>0</v>
      </c>
      <c r="D212" s="26">
        <f t="shared" si="75"/>
        <v>0</v>
      </c>
      <c r="E212" s="26">
        <f t="shared" si="75"/>
        <v>0</v>
      </c>
      <c r="F212" s="26">
        <f t="shared" si="75"/>
        <v>0</v>
      </c>
      <c r="G212" s="26">
        <f t="shared" si="75"/>
        <v>0</v>
      </c>
      <c r="H212" s="26">
        <f t="shared" si="75"/>
        <v>0</v>
      </c>
      <c r="I212" s="26">
        <f t="shared" si="75"/>
        <v>0</v>
      </c>
      <c r="J212" s="26">
        <f t="shared" si="75"/>
        <v>0</v>
      </c>
      <c r="K212" s="26">
        <f t="shared" si="75"/>
        <v>0</v>
      </c>
      <c r="L212" s="26">
        <f t="shared" si="75"/>
        <v>0</v>
      </c>
      <c r="M212" s="26">
        <f t="shared" si="75"/>
        <v>0</v>
      </c>
      <c r="N212" s="26">
        <f t="shared" si="75"/>
        <v>0</v>
      </c>
      <c r="O212" s="27">
        <f t="shared" si="73"/>
        <v>0</v>
      </c>
      <c r="P212" s="18" t="e">
        <f t="shared" si="74"/>
        <v>#DIV/0!</v>
      </c>
    </row>
    <row r="213" spans="1:16" outlineLevel="2" x14ac:dyDescent="0.3">
      <c r="A213" s="24" t="s">
        <v>42</v>
      </c>
      <c r="B213" s="25" t="str">
        <f t="shared" si="76"/>
        <v>Aguinaldo</v>
      </c>
      <c r="C213" s="26">
        <f t="shared" si="75"/>
        <v>0</v>
      </c>
      <c r="D213" s="26">
        <f t="shared" si="75"/>
        <v>0</v>
      </c>
      <c r="E213" s="26">
        <f t="shared" si="75"/>
        <v>0</v>
      </c>
      <c r="F213" s="26">
        <f t="shared" si="75"/>
        <v>0</v>
      </c>
      <c r="G213" s="26">
        <f t="shared" si="75"/>
        <v>0</v>
      </c>
      <c r="H213" s="26">
        <f t="shared" si="75"/>
        <v>0</v>
      </c>
      <c r="I213" s="26">
        <f t="shared" si="75"/>
        <v>0</v>
      </c>
      <c r="J213" s="26">
        <f t="shared" si="75"/>
        <v>0</v>
      </c>
      <c r="K213" s="26">
        <f t="shared" si="75"/>
        <v>0</v>
      </c>
      <c r="L213" s="26">
        <f t="shared" si="75"/>
        <v>0</v>
      </c>
      <c r="M213" s="26">
        <f t="shared" si="75"/>
        <v>0</v>
      </c>
      <c r="N213" s="26">
        <f t="shared" si="75"/>
        <v>0</v>
      </c>
      <c r="O213" s="27">
        <f t="shared" si="73"/>
        <v>0</v>
      </c>
      <c r="P213" s="18" t="e">
        <f t="shared" si="74"/>
        <v>#DIV/0!</v>
      </c>
    </row>
    <row r="214" spans="1:16" outlineLevel="2" x14ac:dyDescent="0.3">
      <c r="A214" s="24" t="s">
        <v>44</v>
      </c>
      <c r="B214" s="25" t="str">
        <f t="shared" si="76"/>
        <v>Indemnizacion</v>
      </c>
      <c r="C214" s="26">
        <f t="shared" si="75"/>
        <v>0</v>
      </c>
      <c r="D214" s="26">
        <f t="shared" si="75"/>
        <v>0</v>
      </c>
      <c r="E214" s="26">
        <f t="shared" si="75"/>
        <v>0</v>
      </c>
      <c r="F214" s="26">
        <f t="shared" si="75"/>
        <v>0</v>
      </c>
      <c r="G214" s="26">
        <f t="shared" si="75"/>
        <v>0</v>
      </c>
      <c r="H214" s="26">
        <f t="shared" si="75"/>
        <v>0</v>
      </c>
      <c r="I214" s="26">
        <f t="shared" si="75"/>
        <v>0</v>
      </c>
      <c r="J214" s="26">
        <f t="shared" si="75"/>
        <v>0</v>
      </c>
      <c r="K214" s="26">
        <f t="shared" si="75"/>
        <v>0</v>
      </c>
      <c r="L214" s="26">
        <f t="shared" si="75"/>
        <v>0</v>
      </c>
      <c r="M214" s="26">
        <f t="shared" si="75"/>
        <v>0</v>
      </c>
      <c r="N214" s="26">
        <f t="shared" si="75"/>
        <v>0</v>
      </c>
      <c r="O214" s="27">
        <f t="shared" si="73"/>
        <v>0</v>
      </c>
      <c r="P214" s="18" t="e">
        <f t="shared" si="74"/>
        <v>#DIV/0!</v>
      </c>
    </row>
    <row r="215" spans="1:16" outlineLevel="2" x14ac:dyDescent="0.3">
      <c r="A215" s="24" t="s">
        <v>46</v>
      </c>
      <c r="B215" s="25" t="str">
        <f t="shared" si="76"/>
        <v>Cuota de capacitación por ley</v>
      </c>
      <c r="C215" s="26">
        <f t="shared" si="75"/>
        <v>0</v>
      </c>
      <c r="D215" s="26">
        <f t="shared" si="75"/>
        <v>0</v>
      </c>
      <c r="E215" s="26">
        <f t="shared" si="75"/>
        <v>0</v>
      </c>
      <c r="F215" s="26">
        <f t="shared" si="75"/>
        <v>0</v>
      </c>
      <c r="G215" s="26">
        <f t="shared" si="75"/>
        <v>0</v>
      </c>
      <c r="H215" s="26">
        <f t="shared" si="75"/>
        <v>0</v>
      </c>
      <c r="I215" s="26">
        <f t="shared" si="75"/>
        <v>0</v>
      </c>
      <c r="J215" s="26">
        <f t="shared" si="75"/>
        <v>0</v>
      </c>
      <c r="K215" s="26">
        <f t="shared" si="75"/>
        <v>0</v>
      </c>
      <c r="L215" s="26">
        <f t="shared" si="75"/>
        <v>0</v>
      </c>
      <c r="M215" s="26">
        <f t="shared" si="75"/>
        <v>0</v>
      </c>
      <c r="N215" s="26">
        <f t="shared" si="75"/>
        <v>0</v>
      </c>
      <c r="O215" s="27">
        <f t="shared" si="73"/>
        <v>0</v>
      </c>
      <c r="P215" s="18" t="e">
        <f t="shared" si="74"/>
        <v>#DIV/0!</v>
      </c>
    </row>
    <row r="216" spans="1:16" outlineLevel="2" x14ac:dyDescent="0.3">
      <c r="A216" s="24" t="s">
        <v>47</v>
      </c>
      <c r="B216" s="25" t="str">
        <f t="shared" si="76"/>
        <v>Cuota seguro patronal</v>
      </c>
      <c r="C216" s="26">
        <f t="shared" si="75"/>
        <v>0</v>
      </c>
      <c r="D216" s="26">
        <f t="shared" si="75"/>
        <v>0</v>
      </c>
      <c r="E216" s="26">
        <f t="shared" si="75"/>
        <v>0</v>
      </c>
      <c r="F216" s="26">
        <f t="shared" si="75"/>
        <v>0</v>
      </c>
      <c r="G216" s="26">
        <f t="shared" si="75"/>
        <v>0</v>
      </c>
      <c r="H216" s="26">
        <f t="shared" si="75"/>
        <v>0</v>
      </c>
      <c r="I216" s="26">
        <f t="shared" si="75"/>
        <v>0</v>
      </c>
      <c r="J216" s="26">
        <f t="shared" si="75"/>
        <v>0</v>
      </c>
      <c r="K216" s="26">
        <f t="shared" si="75"/>
        <v>0</v>
      </c>
      <c r="L216" s="26">
        <f t="shared" si="75"/>
        <v>0</v>
      </c>
      <c r="M216" s="26">
        <f t="shared" si="75"/>
        <v>0</v>
      </c>
      <c r="N216" s="26">
        <f t="shared" si="75"/>
        <v>0</v>
      </c>
      <c r="O216" s="27">
        <f t="shared" si="73"/>
        <v>0</v>
      </c>
      <c r="P216" s="18" t="e">
        <f t="shared" si="74"/>
        <v>#DIV/0!</v>
      </c>
    </row>
    <row r="217" spans="1:16" outlineLevel="2" x14ac:dyDescent="0.3">
      <c r="A217" s="24" t="s">
        <v>48</v>
      </c>
      <c r="B217" s="25" t="str">
        <f t="shared" si="76"/>
        <v>Uniformes al personal</v>
      </c>
      <c r="C217" s="26">
        <f t="shared" si="75"/>
        <v>0</v>
      </c>
      <c r="D217" s="26">
        <f t="shared" si="75"/>
        <v>0</v>
      </c>
      <c r="E217" s="26">
        <f t="shared" si="75"/>
        <v>0</v>
      </c>
      <c r="F217" s="26">
        <f t="shared" si="75"/>
        <v>0</v>
      </c>
      <c r="G217" s="26">
        <f t="shared" si="75"/>
        <v>0</v>
      </c>
      <c r="H217" s="26">
        <f t="shared" si="75"/>
        <v>0</v>
      </c>
      <c r="I217" s="26">
        <f t="shared" si="75"/>
        <v>0</v>
      </c>
      <c r="J217" s="26">
        <f t="shared" si="75"/>
        <v>0</v>
      </c>
      <c r="K217" s="26">
        <f t="shared" si="75"/>
        <v>0</v>
      </c>
      <c r="L217" s="26">
        <f t="shared" si="75"/>
        <v>0</v>
      </c>
      <c r="M217" s="26">
        <f t="shared" si="75"/>
        <v>0</v>
      </c>
      <c r="N217" s="26">
        <f t="shared" si="75"/>
        <v>0</v>
      </c>
      <c r="O217" s="27">
        <f t="shared" si="73"/>
        <v>0</v>
      </c>
      <c r="P217" s="18" t="e">
        <f t="shared" si="74"/>
        <v>#DIV/0!</v>
      </c>
    </row>
    <row r="218" spans="1:16" outlineLevel="2" x14ac:dyDescent="0.3">
      <c r="A218" s="24" t="s">
        <v>50</v>
      </c>
      <c r="B218" s="25" t="str">
        <f t="shared" si="76"/>
        <v>Gastos medicos</v>
      </c>
      <c r="C218" s="26">
        <f t="shared" si="75"/>
        <v>0</v>
      </c>
      <c r="D218" s="26">
        <f t="shared" si="75"/>
        <v>0</v>
      </c>
      <c r="E218" s="26">
        <f t="shared" si="75"/>
        <v>0</v>
      </c>
      <c r="F218" s="26">
        <f t="shared" si="75"/>
        <v>0</v>
      </c>
      <c r="G218" s="26">
        <f t="shared" si="75"/>
        <v>0</v>
      </c>
      <c r="H218" s="26">
        <f t="shared" si="75"/>
        <v>0</v>
      </c>
      <c r="I218" s="26">
        <f t="shared" si="75"/>
        <v>0</v>
      </c>
      <c r="J218" s="26">
        <f t="shared" si="75"/>
        <v>0</v>
      </c>
      <c r="K218" s="26">
        <f t="shared" si="75"/>
        <v>0</v>
      </c>
      <c r="L218" s="26">
        <f t="shared" si="75"/>
        <v>0</v>
      </c>
      <c r="M218" s="26">
        <f t="shared" si="75"/>
        <v>0</v>
      </c>
      <c r="N218" s="26">
        <f t="shared" si="75"/>
        <v>0</v>
      </c>
      <c r="O218" s="27">
        <f t="shared" si="73"/>
        <v>0</v>
      </c>
      <c r="P218" s="18" t="e">
        <f t="shared" si="74"/>
        <v>#DIV/0!</v>
      </c>
    </row>
    <row r="219" spans="1:16" outlineLevel="2" x14ac:dyDescent="0.3">
      <c r="A219" s="24" t="s">
        <v>52</v>
      </c>
      <c r="B219" s="25" t="str">
        <f t="shared" si="76"/>
        <v>Seguro colectivo de vida</v>
      </c>
      <c r="C219" s="26">
        <f t="shared" si="75"/>
        <v>0</v>
      </c>
      <c r="D219" s="26">
        <f t="shared" si="75"/>
        <v>0</v>
      </c>
      <c r="E219" s="26">
        <f t="shared" si="75"/>
        <v>0</v>
      </c>
      <c r="F219" s="26">
        <f t="shared" si="75"/>
        <v>0</v>
      </c>
      <c r="G219" s="26">
        <f t="shared" si="75"/>
        <v>0</v>
      </c>
      <c r="H219" s="26">
        <f t="shared" si="75"/>
        <v>0</v>
      </c>
      <c r="I219" s="26">
        <f t="shared" si="75"/>
        <v>0</v>
      </c>
      <c r="J219" s="26">
        <f t="shared" si="75"/>
        <v>0</v>
      </c>
      <c r="K219" s="26">
        <f t="shared" si="75"/>
        <v>0</v>
      </c>
      <c r="L219" s="26">
        <f t="shared" si="75"/>
        <v>0</v>
      </c>
      <c r="M219" s="26">
        <f t="shared" si="75"/>
        <v>0</v>
      </c>
      <c r="N219" s="26">
        <f t="shared" si="75"/>
        <v>0</v>
      </c>
      <c r="O219" s="27">
        <f t="shared" si="73"/>
        <v>0</v>
      </c>
      <c r="P219" s="18" t="e">
        <f t="shared" si="74"/>
        <v>#DIV/0!</v>
      </c>
    </row>
    <row r="220" spans="1:16" outlineLevel="2" x14ac:dyDescent="0.3">
      <c r="A220" s="24" t="s">
        <v>54</v>
      </c>
      <c r="B220" s="25" t="str">
        <f t="shared" si="76"/>
        <v>Ayuda postmorten</v>
      </c>
      <c r="C220" s="26">
        <f t="shared" ref="C220:N222" si="77">+C27/C$177</f>
        <v>0</v>
      </c>
      <c r="D220" s="26">
        <f t="shared" si="77"/>
        <v>0</v>
      </c>
      <c r="E220" s="26">
        <f t="shared" si="77"/>
        <v>0</v>
      </c>
      <c r="F220" s="26">
        <f t="shared" si="77"/>
        <v>0</v>
      </c>
      <c r="G220" s="26">
        <f t="shared" si="77"/>
        <v>0</v>
      </c>
      <c r="H220" s="26">
        <f t="shared" si="77"/>
        <v>0</v>
      </c>
      <c r="I220" s="26">
        <f t="shared" si="77"/>
        <v>0</v>
      </c>
      <c r="J220" s="26">
        <f t="shared" si="77"/>
        <v>0</v>
      </c>
      <c r="K220" s="26">
        <f t="shared" si="77"/>
        <v>0</v>
      </c>
      <c r="L220" s="26">
        <f t="shared" si="77"/>
        <v>0</v>
      </c>
      <c r="M220" s="26">
        <f t="shared" si="77"/>
        <v>0</v>
      </c>
      <c r="N220" s="26">
        <f t="shared" si="77"/>
        <v>0</v>
      </c>
      <c r="O220" s="27">
        <f t="shared" si="73"/>
        <v>0</v>
      </c>
      <c r="P220" s="18" t="e">
        <f t="shared" si="74"/>
        <v>#DIV/0!</v>
      </c>
    </row>
    <row r="221" spans="1:16" outlineLevel="2" x14ac:dyDescent="0.3">
      <c r="A221" s="24" t="s">
        <v>56</v>
      </c>
      <c r="B221" s="25" t="str">
        <f t="shared" si="76"/>
        <v>Cafeteria</v>
      </c>
      <c r="C221" s="26">
        <f t="shared" si="77"/>
        <v>0</v>
      </c>
      <c r="D221" s="26">
        <f t="shared" si="77"/>
        <v>0</v>
      </c>
      <c r="E221" s="26">
        <f t="shared" si="77"/>
        <v>0</v>
      </c>
      <c r="F221" s="26">
        <f t="shared" si="77"/>
        <v>0</v>
      </c>
      <c r="G221" s="26">
        <f t="shared" si="77"/>
        <v>0</v>
      </c>
      <c r="H221" s="26">
        <f t="shared" si="77"/>
        <v>0</v>
      </c>
      <c r="I221" s="26">
        <f t="shared" si="77"/>
        <v>0</v>
      </c>
      <c r="J221" s="26">
        <f t="shared" si="77"/>
        <v>0</v>
      </c>
      <c r="K221" s="26">
        <f t="shared" si="77"/>
        <v>0</v>
      </c>
      <c r="L221" s="26">
        <f t="shared" si="77"/>
        <v>0</v>
      </c>
      <c r="M221" s="26">
        <f t="shared" si="77"/>
        <v>0</v>
      </c>
      <c r="N221" s="26">
        <f t="shared" si="77"/>
        <v>0</v>
      </c>
      <c r="O221" s="27">
        <f t="shared" si="73"/>
        <v>0</v>
      </c>
      <c r="P221" s="18" t="e">
        <f t="shared" si="74"/>
        <v>#DIV/0!</v>
      </c>
    </row>
    <row r="222" spans="1:16" outlineLevel="2" x14ac:dyDescent="0.3">
      <c r="A222" s="24" t="s">
        <v>58</v>
      </c>
      <c r="B222" s="25" t="str">
        <f t="shared" si="76"/>
        <v>Aporte celebraciones</v>
      </c>
      <c r="C222" s="26">
        <f t="shared" si="77"/>
        <v>0</v>
      </c>
      <c r="D222" s="26">
        <f t="shared" si="77"/>
        <v>0</v>
      </c>
      <c r="E222" s="26">
        <f t="shared" si="77"/>
        <v>0</v>
      </c>
      <c r="F222" s="26">
        <f t="shared" si="77"/>
        <v>0</v>
      </c>
      <c r="G222" s="26">
        <f t="shared" si="77"/>
        <v>0</v>
      </c>
      <c r="H222" s="26">
        <f t="shared" si="77"/>
        <v>0</v>
      </c>
      <c r="I222" s="26">
        <f t="shared" si="77"/>
        <v>0</v>
      </c>
      <c r="J222" s="26">
        <f t="shared" si="77"/>
        <v>0</v>
      </c>
      <c r="K222" s="26">
        <f t="shared" si="77"/>
        <v>0</v>
      </c>
      <c r="L222" s="26">
        <f t="shared" si="77"/>
        <v>0</v>
      </c>
      <c r="M222" s="26">
        <f t="shared" si="77"/>
        <v>0</v>
      </c>
      <c r="N222" s="26">
        <f t="shared" si="77"/>
        <v>0</v>
      </c>
      <c r="O222" s="27">
        <f t="shared" si="73"/>
        <v>0</v>
      </c>
      <c r="P222" s="18" t="e">
        <f t="shared" si="74"/>
        <v>#DIV/0!</v>
      </c>
    </row>
    <row r="223" spans="1:16" outlineLevel="1" x14ac:dyDescent="0.3">
      <c r="A223" s="22" t="s">
        <v>60</v>
      </c>
      <c r="B223" s="23" t="s">
        <v>61</v>
      </c>
      <c r="C223" s="12">
        <f>+C224+C225</f>
        <v>0</v>
      </c>
      <c r="D223" s="12">
        <f t="shared" ref="D223:N223" si="78">+D224+D225</f>
        <v>0</v>
      </c>
      <c r="E223" s="12">
        <f t="shared" si="78"/>
        <v>0</v>
      </c>
      <c r="F223" s="12">
        <f t="shared" si="78"/>
        <v>0</v>
      </c>
      <c r="G223" s="12">
        <f t="shared" si="78"/>
        <v>0</v>
      </c>
      <c r="H223" s="12">
        <f t="shared" si="78"/>
        <v>0</v>
      </c>
      <c r="I223" s="12">
        <f t="shared" si="78"/>
        <v>0</v>
      </c>
      <c r="J223" s="12">
        <f t="shared" si="78"/>
        <v>0</v>
      </c>
      <c r="K223" s="12">
        <f t="shared" si="78"/>
        <v>0</v>
      </c>
      <c r="L223" s="12">
        <f t="shared" si="78"/>
        <v>0</v>
      </c>
      <c r="M223" s="12">
        <f t="shared" si="78"/>
        <v>0</v>
      </c>
      <c r="N223" s="12">
        <f t="shared" si="78"/>
        <v>0</v>
      </c>
      <c r="O223" s="13">
        <f t="shared" si="73"/>
        <v>0</v>
      </c>
      <c r="P223" s="14" t="e">
        <f t="shared" si="74"/>
        <v>#DIV/0!</v>
      </c>
    </row>
    <row r="224" spans="1:16" outlineLevel="2" x14ac:dyDescent="0.3">
      <c r="A224" s="24" t="s">
        <v>62</v>
      </c>
      <c r="B224" s="25" t="str">
        <f t="shared" ref="B224:B225" si="79">B31</f>
        <v>Capacitacion interna</v>
      </c>
      <c r="C224" s="26">
        <f t="shared" ref="C224:N225" si="80">+C31/C$177</f>
        <v>0</v>
      </c>
      <c r="D224" s="26">
        <f t="shared" si="80"/>
        <v>0</v>
      </c>
      <c r="E224" s="26">
        <f t="shared" si="80"/>
        <v>0</v>
      </c>
      <c r="F224" s="26">
        <f t="shared" si="80"/>
        <v>0</v>
      </c>
      <c r="G224" s="26">
        <f t="shared" si="80"/>
        <v>0</v>
      </c>
      <c r="H224" s="26">
        <f t="shared" si="80"/>
        <v>0</v>
      </c>
      <c r="I224" s="26">
        <f t="shared" si="80"/>
        <v>0</v>
      </c>
      <c r="J224" s="26">
        <f t="shared" si="80"/>
        <v>0</v>
      </c>
      <c r="K224" s="26">
        <f t="shared" si="80"/>
        <v>0</v>
      </c>
      <c r="L224" s="26">
        <f t="shared" si="80"/>
        <v>0</v>
      </c>
      <c r="M224" s="26">
        <f t="shared" si="80"/>
        <v>0</v>
      </c>
      <c r="N224" s="26">
        <f t="shared" si="80"/>
        <v>0</v>
      </c>
      <c r="O224" s="27">
        <f t="shared" si="73"/>
        <v>0</v>
      </c>
      <c r="P224" s="18" t="e">
        <f t="shared" si="74"/>
        <v>#DIV/0!</v>
      </c>
    </row>
    <row r="225" spans="1:16" outlineLevel="2" x14ac:dyDescent="0.3">
      <c r="A225" s="24" t="s">
        <v>64</v>
      </c>
      <c r="B225" s="25" t="str">
        <f t="shared" si="79"/>
        <v>Capacitacion externa</v>
      </c>
      <c r="C225" s="26">
        <f t="shared" si="80"/>
        <v>0</v>
      </c>
      <c r="D225" s="26">
        <f t="shared" si="80"/>
        <v>0</v>
      </c>
      <c r="E225" s="26">
        <f t="shared" si="80"/>
        <v>0</v>
      </c>
      <c r="F225" s="26">
        <f t="shared" si="80"/>
        <v>0</v>
      </c>
      <c r="G225" s="26">
        <f t="shared" si="80"/>
        <v>0</v>
      </c>
      <c r="H225" s="26">
        <f t="shared" si="80"/>
        <v>0</v>
      </c>
      <c r="I225" s="26">
        <f t="shared" si="80"/>
        <v>0</v>
      </c>
      <c r="J225" s="26">
        <f t="shared" si="80"/>
        <v>0</v>
      </c>
      <c r="K225" s="26">
        <f t="shared" si="80"/>
        <v>0</v>
      </c>
      <c r="L225" s="26">
        <f t="shared" si="80"/>
        <v>0</v>
      </c>
      <c r="M225" s="26">
        <f t="shared" si="80"/>
        <v>0</v>
      </c>
      <c r="N225" s="26">
        <f t="shared" si="80"/>
        <v>0</v>
      </c>
      <c r="O225" s="27">
        <f t="shared" si="73"/>
        <v>0</v>
      </c>
      <c r="P225" s="18" t="e">
        <f t="shared" si="74"/>
        <v>#DIV/0!</v>
      </c>
    </row>
    <row r="226" spans="1:16" outlineLevel="1" x14ac:dyDescent="0.3">
      <c r="A226" s="22" t="s">
        <v>66</v>
      </c>
      <c r="B226" s="23" t="s">
        <v>67</v>
      </c>
      <c r="C226" s="12">
        <f>SUM(C227:C232)</f>
        <v>0</v>
      </c>
      <c r="D226" s="12">
        <f t="shared" ref="D226:N226" si="81">SUM(D227:D232)</f>
        <v>0</v>
      </c>
      <c r="E226" s="12">
        <f t="shared" si="81"/>
        <v>0</v>
      </c>
      <c r="F226" s="12">
        <f t="shared" si="81"/>
        <v>0</v>
      </c>
      <c r="G226" s="12">
        <f t="shared" si="81"/>
        <v>0</v>
      </c>
      <c r="H226" s="12">
        <f t="shared" si="81"/>
        <v>0</v>
      </c>
      <c r="I226" s="12">
        <f t="shared" si="81"/>
        <v>0</v>
      </c>
      <c r="J226" s="12">
        <f t="shared" si="81"/>
        <v>0</v>
      </c>
      <c r="K226" s="12">
        <f t="shared" si="81"/>
        <v>0</v>
      </c>
      <c r="L226" s="12">
        <f t="shared" si="81"/>
        <v>0</v>
      </c>
      <c r="M226" s="12">
        <f t="shared" si="81"/>
        <v>0</v>
      </c>
      <c r="N226" s="12">
        <f t="shared" si="81"/>
        <v>0</v>
      </c>
      <c r="O226" s="13">
        <f t="shared" si="73"/>
        <v>0</v>
      </c>
      <c r="P226" s="14" t="e">
        <f t="shared" si="74"/>
        <v>#DIV/0!</v>
      </c>
    </row>
    <row r="227" spans="1:16" outlineLevel="2" x14ac:dyDescent="0.3">
      <c r="A227" s="24" t="s">
        <v>68</v>
      </c>
      <c r="B227" s="25" t="str">
        <f t="shared" ref="B227:B232" si="82">B34</f>
        <v>Honorarios abogados y administración</v>
      </c>
      <c r="C227" s="26">
        <f t="shared" ref="C227:N232" si="83">+C34/C$177</f>
        <v>0</v>
      </c>
      <c r="D227" s="26">
        <f t="shared" si="83"/>
        <v>0</v>
      </c>
      <c r="E227" s="26">
        <f t="shared" si="83"/>
        <v>0</v>
      </c>
      <c r="F227" s="26">
        <f t="shared" si="83"/>
        <v>0</v>
      </c>
      <c r="G227" s="26">
        <f t="shared" si="83"/>
        <v>0</v>
      </c>
      <c r="H227" s="26">
        <f t="shared" si="83"/>
        <v>0</v>
      </c>
      <c r="I227" s="26">
        <f t="shared" si="83"/>
        <v>0</v>
      </c>
      <c r="J227" s="26">
        <f t="shared" si="83"/>
        <v>0</v>
      </c>
      <c r="K227" s="26">
        <f t="shared" si="83"/>
        <v>0</v>
      </c>
      <c r="L227" s="26">
        <f t="shared" si="83"/>
        <v>0</v>
      </c>
      <c r="M227" s="26">
        <f t="shared" si="83"/>
        <v>0</v>
      </c>
      <c r="N227" s="26">
        <f t="shared" si="83"/>
        <v>0</v>
      </c>
      <c r="O227" s="27">
        <f t="shared" si="73"/>
        <v>0</v>
      </c>
      <c r="P227" s="18" t="e">
        <f t="shared" si="74"/>
        <v>#DIV/0!</v>
      </c>
    </row>
    <row r="228" spans="1:16" outlineLevel="2" x14ac:dyDescent="0.3">
      <c r="A228" s="24" t="s">
        <v>69</v>
      </c>
      <c r="B228" s="25" t="str">
        <f t="shared" si="82"/>
        <v>Honorarios informática</v>
      </c>
      <c r="C228" s="26">
        <f t="shared" si="83"/>
        <v>0</v>
      </c>
      <c r="D228" s="26">
        <f t="shared" si="83"/>
        <v>0</v>
      </c>
      <c r="E228" s="26">
        <f t="shared" si="83"/>
        <v>0</v>
      </c>
      <c r="F228" s="26">
        <f t="shared" si="83"/>
        <v>0</v>
      </c>
      <c r="G228" s="26">
        <f t="shared" si="83"/>
        <v>0</v>
      </c>
      <c r="H228" s="26">
        <f t="shared" si="83"/>
        <v>0</v>
      </c>
      <c r="I228" s="26">
        <f t="shared" si="83"/>
        <v>0</v>
      </c>
      <c r="J228" s="26">
        <f t="shared" si="83"/>
        <v>0</v>
      </c>
      <c r="K228" s="26">
        <f t="shared" si="83"/>
        <v>0</v>
      </c>
      <c r="L228" s="26">
        <f t="shared" si="83"/>
        <v>0</v>
      </c>
      <c r="M228" s="26">
        <f t="shared" si="83"/>
        <v>0</v>
      </c>
      <c r="N228" s="26">
        <f t="shared" si="83"/>
        <v>0</v>
      </c>
      <c r="O228" s="27">
        <f t="shared" si="73"/>
        <v>0</v>
      </c>
      <c r="P228" s="18" t="e">
        <f t="shared" si="74"/>
        <v>#DIV/0!</v>
      </c>
    </row>
    <row r="229" spans="1:16" outlineLevel="2" x14ac:dyDescent="0.3">
      <c r="A229" s="24" t="s">
        <v>71</v>
      </c>
      <c r="B229" s="25" t="str">
        <f t="shared" si="82"/>
        <v>Honorarios auditoria</v>
      </c>
      <c r="C229" s="26">
        <f t="shared" si="83"/>
        <v>0</v>
      </c>
      <c r="D229" s="26">
        <f t="shared" si="83"/>
        <v>0</v>
      </c>
      <c r="E229" s="26">
        <f t="shared" si="83"/>
        <v>0</v>
      </c>
      <c r="F229" s="26">
        <f t="shared" si="83"/>
        <v>0</v>
      </c>
      <c r="G229" s="26">
        <f t="shared" si="83"/>
        <v>0</v>
      </c>
      <c r="H229" s="26">
        <f t="shared" si="83"/>
        <v>0</v>
      </c>
      <c r="I229" s="26">
        <f t="shared" si="83"/>
        <v>0</v>
      </c>
      <c r="J229" s="26">
        <f t="shared" si="83"/>
        <v>0</v>
      </c>
      <c r="K229" s="26">
        <f t="shared" si="83"/>
        <v>0</v>
      </c>
      <c r="L229" s="26">
        <f t="shared" si="83"/>
        <v>0</v>
      </c>
      <c r="M229" s="26">
        <f t="shared" si="83"/>
        <v>0</v>
      </c>
      <c r="N229" s="26">
        <f t="shared" si="83"/>
        <v>0</v>
      </c>
      <c r="O229" s="27">
        <f t="shared" si="73"/>
        <v>0</v>
      </c>
      <c r="P229" s="18" t="e">
        <f t="shared" si="74"/>
        <v>#DIV/0!</v>
      </c>
    </row>
    <row r="230" spans="1:16" outlineLevel="2" x14ac:dyDescent="0.3">
      <c r="A230" s="24" t="s">
        <v>73</v>
      </c>
      <c r="B230" s="25" t="str">
        <f t="shared" si="82"/>
        <v>Honorarios técnicos</v>
      </c>
      <c r="C230" s="26">
        <f t="shared" si="83"/>
        <v>0</v>
      </c>
      <c r="D230" s="26">
        <f t="shared" si="83"/>
        <v>0</v>
      </c>
      <c r="E230" s="26">
        <f t="shared" si="83"/>
        <v>0</v>
      </c>
      <c r="F230" s="26">
        <f t="shared" si="83"/>
        <v>0</v>
      </c>
      <c r="G230" s="26">
        <f t="shared" si="83"/>
        <v>0</v>
      </c>
      <c r="H230" s="26">
        <f t="shared" si="83"/>
        <v>0</v>
      </c>
      <c r="I230" s="26">
        <f t="shared" si="83"/>
        <v>0</v>
      </c>
      <c r="J230" s="26">
        <f t="shared" si="83"/>
        <v>0</v>
      </c>
      <c r="K230" s="26">
        <f t="shared" si="83"/>
        <v>0</v>
      </c>
      <c r="L230" s="26">
        <f t="shared" si="83"/>
        <v>0</v>
      </c>
      <c r="M230" s="26">
        <f t="shared" si="83"/>
        <v>0</v>
      </c>
      <c r="N230" s="26">
        <f t="shared" si="83"/>
        <v>0</v>
      </c>
      <c r="O230" s="27">
        <f t="shared" si="73"/>
        <v>0</v>
      </c>
      <c r="P230" s="18" t="e">
        <f t="shared" si="74"/>
        <v>#DIV/0!</v>
      </c>
    </row>
    <row r="231" spans="1:16" outlineLevel="2" x14ac:dyDescent="0.3">
      <c r="A231" s="24" t="s">
        <v>74</v>
      </c>
      <c r="B231" s="25" t="str">
        <f t="shared" si="82"/>
        <v>Honorarios contables</v>
      </c>
      <c r="C231" s="26">
        <f t="shared" si="83"/>
        <v>0</v>
      </c>
      <c r="D231" s="26">
        <f t="shared" si="83"/>
        <v>0</v>
      </c>
      <c r="E231" s="26">
        <f t="shared" si="83"/>
        <v>0</v>
      </c>
      <c r="F231" s="26">
        <f t="shared" si="83"/>
        <v>0</v>
      </c>
      <c r="G231" s="26">
        <f t="shared" si="83"/>
        <v>0</v>
      </c>
      <c r="H231" s="26">
        <f t="shared" si="83"/>
        <v>0</v>
      </c>
      <c r="I231" s="26">
        <f t="shared" si="83"/>
        <v>0</v>
      </c>
      <c r="J231" s="26">
        <f t="shared" si="83"/>
        <v>0</v>
      </c>
      <c r="K231" s="26">
        <f t="shared" si="83"/>
        <v>0</v>
      </c>
      <c r="L231" s="26">
        <f t="shared" si="83"/>
        <v>0</v>
      </c>
      <c r="M231" s="26">
        <f t="shared" si="83"/>
        <v>0</v>
      </c>
      <c r="N231" s="26">
        <f t="shared" si="83"/>
        <v>0</v>
      </c>
      <c r="O231" s="27">
        <f t="shared" si="73"/>
        <v>0</v>
      </c>
      <c r="P231" s="18" t="e">
        <f t="shared" si="74"/>
        <v>#DIV/0!</v>
      </c>
    </row>
    <row r="232" spans="1:16" outlineLevel="2" x14ac:dyDescent="0.3">
      <c r="A232" s="24" t="s">
        <v>76</v>
      </c>
      <c r="B232" s="25" t="str">
        <f t="shared" si="82"/>
        <v>Otros honorarios</v>
      </c>
      <c r="C232" s="26">
        <f t="shared" si="83"/>
        <v>0</v>
      </c>
      <c r="D232" s="26">
        <f t="shared" si="83"/>
        <v>0</v>
      </c>
      <c r="E232" s="26">
        <f t="shared" si="83"/>
        <v>0</v>
      </c>
      <c r="F232" s="26">
        <f t="shared" si="83"/>
        <v>0</v>
      </c>
      <c r="G232" s="26">
        <f t="shared" si="83"/>
        <v>0</v>
      </c>
      <c r="H232" s="26">
        <f t="shared" si="83"/>
        <v>0</v>
      </c>
      <c r="I232" s="26">
        <f t="shared" si="83"/>
        <v>0</v>
      </c>
      <c r="J232" s="26">
        <f t="shared" si="83"/>
        <v>0</v>
      </c>
      <c r="K232" s="26">
        <f t="shared" si="83"/>
        <v>0</v>
      </c>
      <c r="L232" s="26">
        <f t="shared" si="83"/>
        <v>0</v>
      </c>
      <c r="M232" s="26">
        <f t="shared" si="83"/>
        <v>0</v>
      </c>
      <c r="N232" s="26">
        <f t="shared" si="83"/>
        <v>0</v>
      </c>
      <c r="O232" s="27">
        <f t="shared" si="73"/>
        <v>0</v>
      </c>
      <c r="P232" s="18" t="e">
        <f t="shared" si="74"/>
        <v>#DIV/0!</v>
      </c>
    </row>
    <row r="233" spans="1:16" outlineLevel="1" x14ac:dyDescent="0.3">
      <c r="A233" s="22" t="s">
        <v>78</v>
      </c>
      <c r="B233" s="23" t="s">
        <v>79</v>
      </c>
      <c r="C233" s="12">
        <f>SUM(C234:C249)</f>
        <v>0</v>
      </c>
      <c r="D233" s="12">
        <f t="shared" ref="D233:N233" si="84">SUM(D234:D249)</f>
        <v>0</v>
      </c>
      <c r="E233" s="12">
        <f t="shared" si="84"/>
        <v>0</v>
      </c>
      <c r="F233" s="12">
        <f t="shared" si="84"/>
        <v>0</v>
      </c>
      <c r="G233" s="12">
        <f t="shared" si="84"/>
        <v>0</v>
      </c>
      <c r="H233" s="12">
        <f t="shared" si="84"/>
        <v>0</v>
      </c>
      <c r="I233" s="12">
        <f t="shared" si="84"/>
        <v>0</v>
      </c>
      <c r="J233" s="12">
        <f t="shared" si="84"/>
        <v>0</v>
      </c>
      <c r="K233" s="12">
        <f t="shared" si="84"/>
        <v>0</v>
      </c>
      <c r="L233" s="12">
        <f t="shared" si="84"/>
        <v>0</v>
      </c>
      <c r="M233" s="12">
        <f t="shared" si="84"/>
        <v>0</v>
      </c>
      <c r="N233" s="12">
        <f t="shared" si="84"/>
        <v>0</v>
      </c>
      <c r="O233" s="13">
        <f t="shared" si="73"/>
        <v>0</v>
      </c>
      <c r="P233" s="14" t="e">
        <f t="shared" si="74"/>
        <v>#DIV/0!</v>
      </c>
    </row>
    <row r="234" spans="1:16" outlineLevel="2" x14ac:dyDescent="0.3">
      <c r="A234" s="24" t="s">
        <v>80</v>
      </c>
      <c r="B234" s="25" t="str">
        <f t="shared" ref="B234:B249" si="85">B41</f>
        <v>Mantto. Edificios arrendados</v>
      </c>
      <c r="C234" s="62">
        <f t="shared" ref="C234:N249" si="86">+C41/C$177</f>
        <v>0</v>
      </c>
      <c r="D234" s="62">
        <f t="shared" si="86"/>
        <v>0</v>
      </c>
      <c r="E234" s="62">
        <f t="shared" si="86"/>
        <v>0</v>
      </c>
      <c r="F234" s="62">
        <f t="shared" si="86"/>
        <v>0</v>
      </c>
      <c r="G234" s="62">
        <f t="shared" si="86"/>
        <v>0</v>
      </c>
      <c r="H234" s="62">
        <f t="shared" si="86"/>
        <v>0</v>
      </c>
      <c r="I234" s="62">
        <f t="shared" si="86"/>
        <v>0</v>
      </c>
      <c r="J234" s="62">
        <f t="shared" si="86"/>
        <v>0</v>
      </c>
      <c r="K234" s="62">
        <f t="shared" si="86"/>
        <v>0</v>
      </c>
      <c r="L234" s="62">
        <f t="shared" si="86"/>
        <v>0</v>
      </c>
      <c r="M234" s="62">
        <f t="shared" si="86"/>
        <v>0</v>
      </c>
      <c r="N234" s="62">
        <f t="shared" si="86"/>
        <v>0</v>
      </c>
      <c r="O234" s="27">
        <f t="shared" si="73"/>
        <v>0</v>
      </c>
      <c r="P234" s="18" t="e">
        <f t="shared" si="74"/>
        <v>#DIV/0!</v>
      </c>
    </row>
    <row r="235" spans="1:16" outlineLevel="2" x14ac:dyDescent="0.3">
      <c r="A235" s="24" t="s">
        <v>82</v>
      </c>
      <c r="B235" s="25" t="str">
        <f t="shared" si="85"/>
        <v>Mantto. Mobiliario y equipo de oficina</v>
      </c>
      <c r="C235" s="62">
        <f t="shared" si="86"/>
        <v>0</v>
      </c>
      <c r="D235" s="62">
        <f t="shared" si="86"/>
        <v>0</v>
      </c>
      <c r="E235" s="62">
        <f t="shared" si="86"/>
        <v>0</v>
      </c>
      <c r="F235" s="62">
        <f t="shared" si="86"/>
        <v>0</v>
      </c>
      <c r="G235" s="62">
        <f t="shared" si="86"/>
        <v>0</v>
      </c>
      <c r="H235" s="62">
        <f t="shared" si="86"/>
        <v>0</v>
      </c>
      <c r="I235" s="62">
        <f t="shared" si="86"/>
        <v>0</v>
      </c>
      <c r="J235" s="62">
        <f t="shared" si="86"/>
        <v>0</v>
      </c>
      <c r="K235" s="62">
        <f t="shared" si="86"/>
        <v>0</v>
      </c>
      <c r="L235" s="62">
        <f t="shared" si="86"/>
        <v>0</v>
      </c>
      <c r="M235" s="62">
        <f t="shared" si="86"/>
        <v>0</v>
      </c>
      <c r="N235" s="62">
        <f t="shared" si="86"/>
        <v>0</v>
      </c>
      <c r="O235" s="27">
        <f t="shared" si="73"/>
        <v>0</v>
      </c>
      <c r="P235" s="18" t="e">
        <f t="shared" si="74"/>
        <v>#DIV/0!</v>
      </c>
    </row>
    <row r="236" spans="1:16" outlineLevel="2" x14ac:dyDescent="0.3">
      <c r="A236" s="24" t="s">
        <v>84</v>
      </c>
      <c r="B236" s="25" t="str">
        <f t="shared" si="85"/>
        <v>Mantto. Equipo de cómputo</v>
      </c>
      <c r="C236" s="62">
        <f t="shared" si="86"/>
        <v>0</v>
      </c>
      <c r="D236" s="62">
        <f t="shared" si="86"/>
        <v>0</v>
      </c>
      <c r="E236" s="62">
        <f t="shared" si="86"/>
        <v>0</v>
      </c>
      <c r="F236" s="62">
        <f t="shared" si="86"/>
        <v>0</v>
      </c>
      <c r="G236" s="62">
        <f t="shared" si="86"/>
        <v>0</v>
      </c>
      <c r="H236" s="62">
        <f t="shared" si="86"/>
        <v>0</v>
      </c>
      <c r="I236" s="62">
        <f t="shared" si="86"/>
        <v>0</v>
      </c>
      <c r="J236" s="62">
        <f t="shared" si="86"/>
        <v>0</v>
      </c>
      <c r="K236" s="62">
        <f t="shared" si="86"/>
        <v>0</v>
      </c>
      <c r="L236" s="62">
        <f t="shared" si="86"/>
        <v>0</v>
      </c>
      <c r="M236" s="62">
        <f t="shared" si="86"/>
        <v>0</v>
      </c>
      <c r="N236" s="62">
        <f t="shared" si="86"/>
        <v>0</v>
      </c>
      <c r="O236" s="27">
        <f t="shared" si="73"/>
        <v>0</v>
      </c>
      <c r="P236" s="18" t="e">
        <f t="shared" si="74"/>
        <v>#DIV/0!</v>
      </c>
    </row>
    <row r="237" spans="1:16" outlineLevel="2" x14ac:dyDescent="0.3">
      <c r="A237" s="24" t="s">
        <v>86</v>
      </c>
      <c r="B237" s="25" t="str">
        <f t="shared" si="85"/>
        <v>Mantto. Herramientas</v>
      </c>
      <c r="C237" s="62">
        <f t="shared" si="86"/>
        <v>0</v>
      </c>
      <c r="D237" s="62">
        <f t="shared" si="86"/>
        <v>0</v>
      </c>
      <c r="E237" s="62">
        <f t="shared" si="86"/>
        <v>0</v>
      </c>
      <c r="F237" s="62">
        <f t="shared" si="86"/>
        <v>0</v>
      </c>
      <c r="G237" s="62">
        <f t="shared" si="86"/>
        <v>0</v>
      </c>
      <c r="H237" s="62">
        <f t="shared" si="86"/>
        <v>0</v>
      </c>
      <c r="I237" s="62">
        <f t="shared" si="86"/>
        <v>0</v>
      </c>
      <c r="J237" s="62">
        <f t="shared" si="86"/>
        <v>0</v>
      </c>
      <c r="K237" s="62">
        <f t="shared" si="86"/>
        <v>0</v>
      </c>
      <c r="L237" s="62">
        <f t="shared" si="86"/>
        <v>0</v>
      </c>
      <c r="M237" s="62">
        <f t="shared" si="86"/>
        <v>0</v>
      </c>
      <c r="N237" s="62">
        <f t="shared" si="86"/>
        <v>0</v>
      </c>
      <c r="O237" s="27">
        <f t="shared" si="73"/>
        <v>0</v>
      </c>
      <c r="P237" s="18" t="e">
        <f t="shared" si="74"/>
        <v>#DIV/0!</v>
      </c>
    </row>
    <row r="238" spans="1:16" outlineLevel="2" x14ac:dyDescent="0.3">
      <c r="A238" s="24" t="s">
        <v>88</v>
      </c>
      <c r="B238" s="25" t="str">
        <f t="shared" si="85"/>
        <v>Mantto. Equipo rodante</v>
      </c>
      <c r="C238" s="62">
        <f t="shared" si="86"/>
        <v>0</v>
      </c>
      <c r="D238" s="62">
        <f t="shared" si="86"/>
        <v>0</v>
      </c>
      <c r="E238" s="62">
        <f t="shared" si="86"/>
        <v>0</v>
      </c>
      <c r="F238" s="62">
        <f t="shared" si="86"/>
        <v>0</v>
      </c>
      <c r="G238" s="62">
        <f t="shared" si="86"/>
        <v>0</v>
      </c>
      <c r="H238" s="62">
        <f t="shared" si="86"/>
        <v>0</v>
      </c>
      <c r="I238" s="62">
        <f t="shared" si="86"/>
        <v>0</v>
      </c>
      <c r="J238" s="62">
        <f t="shared" si="86"/>
        <v>0</v>
      </c>
      <c r="K238" s="62">
        <f t="shared" si="86"/>
        <v>0</v>
      </c>
      <c r="L238" s="62">
        <f t="shared" si="86"/>
        <v>0</v>
      </c>
      <c r="M238" s="62">
        <f t="shared" si="86"/>
        <v>0</v>
      </c>
      <c r="N238" s="62">
        <f t="shared" si="86"/>
        <v>0</v>
      </c>
      <c r="O238" s="27">
        <f t="shared" si="73"/>
        <v>0</v>
      </c>
      <c r="P238" s="18" t="e">
        <f t="shared" si="74"/>
        <v>#DIV/0!</v>
      </c>
    </row>
    <row r="239" spans="1:16" outlineLevel="2" x14ac:dyDescent="0.3">
      <c r="A239" s="24" t="s">
        <v>90</v>
      </c>
      <c r="B239" s="25" t="str">
        <f t="shared" si="85"/>
        <v>Mantto. Equipo comunicación</v>
      </c>
      <c r="C239" s="62">
        <f t="shared" si="86"/>
        <v>0</v>
      </c>
      <c r="D239" s="62">
        <f t="shared" si="86"/>
        <v>0</v>
      </c>
      <c r="E239" s="62">
        <f t="shared" si="86"/>
        <v>0</v>
      </c>
      <c r="F239" s="62">
        <f t="shared" si="86"/>
        <v>0</v>
      </c>
      <c r="G239" s="62">
        <f t="shared" si="86"/>
        <v>0</v>
      </c>
      <c r="H239" s="62">
        <f t="shared" si="86"/>
        <v>0</v>
      </c>
      <c r="I239" s="62">
        <f t="shared" si="86"/>
        <v>0</v>
      </c>
      <c r="J239" s="62">
        <f t="shared" si="86"/>
        <v>0</v>
      </c>
      <c r="K239" s="62">
        <f t="shared" si="86"/>
        <v>0</v>
      </c>
      <c r="L239" s="62">
        <f t="shared" si="86"/>
        <v>0</v>
      </c>
      <c r="M239" s="62">
        <f t="shared" si="86"/>
        <v>0</v>
      </c>
      <c r="N239" s="62">
        <f t="shared" si="86"/>
        <v>0</v>
      </c>
      <c r="O239" s="27">
        <f t="shared" si="73"/>
        <v>0</v>
      </c>
      <c r="P239" s="18" t="e">
        <f t="shared" si="74"/>
        <v>#DIV/0!</v>
      </c>
    </row>
    <row r="240" spans="1:16" outlineLevel="2" x14ac:dyDescent="0.3">
      <c r="A240" s="24" t="s">
        <v>91</v>
      </c>
      <c r="B240" s="25" t="str">
        <f t="shared" si="85"/>
        <v>Mantto. Equipos de producción</v>
      </c>
      <c r="C240" s="62">
        <f t="shared" si="86"/>
        <v>0</v>
      </c>
      <c r="D240" s="62">
        <f t="shared" si="86"/>
        <v>0</v>
      </c>
      <c r="E240" s="62">
        <f t="shared" si="86"/>
        <v>0</v>
      </c>
      <c r="F240" s="62">
        <f t="shared" si="86"/>
        <v>0</v>
      </c>
      <c r="G240" s="62">
        <f t="shared" si="86"/>
        <v>0</v>
      </c>
      <c r="H240" s="62">
        <f t="shared" si="86"/>
        <v>0</v>
      </c>
      <c r="I240" s="62">
        <f t="shared" si="86"/>
        <v>0</v>
      </c>
      <c r="J240" s="62">
        <f t="shared" si="86"/>
        <v>0</v>
      </c>
      <c r="K240" s="62">
        <f t="shared" si="86"/>
        <v>0</v>
      </c>
      <c r="L240" s="62">
        <f t="shared" si="86"/>
        <v>0</v>
      </c>
      <c r="M240" s="62">
        <f t="shared" si="86"/>
        <v>0</v>
      </c>
      <c r="N240" s="62">
        <f t="shared" si="86"/>
        <v>0</v>
      </c>
      <c r="O240" s="27">
        <f t="shared" si="73"/>
        <v>0</v>
      </c>
      <c r="P240" s="18" t="e">
        <f t="shared" si="74"/>
        <v>#DIV/0!</v>
      </c>
    </row>
    <row r="241" spans="1:16" outlineLevel="2" x14ac:dyDescent="0.3">
      <c r="A241" s="24" t="s">
        <v>92</v>
      </c>
      <c r="B241" s="25" t="str">
        <f t="shared" si="85"/>
        <v>Mantto. Maquinas de producción</v>
      </c>
      <c r="C241" s="62">
        <f t="shared" si="86"/>
        <v>0</v>
      </c>
      <c r="D241" s="62">
        <f t="shared" si="86"/>
        <v>0</v>
      </c>
      <c r="E241" s="62">
        <f t="shared" si="86"/>
        <v>0</v>
      </c>
      <c r="F241" s="62">
        <f t="shared" si="86"/>
        <v>0</v>
      </c>
      <c r="G241" s="62">
        <f t="shared" si="86"/>
        <v>0</v>
      </c>
      <c r="H241" s="62">
        <f t="shared" si="86"/>
        <v>0</v>
      </c>
      <c r="I241" s="62">
        <f t="shared" si="86"/>
        <v>0</v>
      </c>
      <c r="J241" s="62">
        <f t="shared" si="86"/>
        <v>0</v>
      </c>
      <c r="K241" s="62">
        <f t="shared" si="86"/>
        <v>0</v>
      </c>
      <c r="L241" s="62">
        <f t="shared" si="86"/>
        <v>0</v>
      </c>
      <c r="M241" s="62">
        <f t="shared" si="86"/>
        <v>0</v>
      </c>
      <c r="N241" s="62">
        <f t="shared" si="86"/>
        <v>0</v>
      </c>
      <c r="O241" s="27">
        <f t="shared" si="73"/>
        <v>0</v>
      </c>
      <c r="P241" s="18" t="e">
        <f t="shared" si="74"/>
        <v>#DIV/0!</v>
      </c>
    </row>
    <row r="242" spans="1:16" outlineLevel="2" x14ac:dyDescent="0.3">
      <c r="A242" s="24" t="s">
        <v>93</v>
      </c>
      <c r="B242" s="25" t="str">
        <f t="shared" si="85"/>
        <v>Mantto. Areas verdes y edificio</v>
      </c>
      <c r="C242" s="62">
        <f t="shared" si="86"/>
        <v>0</v>
      </c>
      <c r="D242" s="62">
        <f t="shared" si="86"/>
        <v>0</v>
      </c>
      <c r="E242" s="62">
        <f t="shared" si="86"/>
        <v>0</v>
      </c>
      <c r="F242" s="62">
        <f t="shared" si="86"/>
        <v>0</v>
      </c>
      <c r="G242" s="62">
        <f t="shared" si="86"/>
        <v>0</v>
      </c>
      <c r="H242" s="62">
        <f t="shared" si="86"/>
        <v>0</v>
      </c>
      <c r="I242" s="62">
        <f t="shared" si="86"/>
        <v>0</v>
      </c>
      <c r="J242" s="62">
        <f t="shared" si="86"/>
        <v>0</v>
      </c>
      <c r="K242" s="62">
        <f t="shared" si="86"/>
        <v>0</v>
      </c>
      <c r="L242" s="62">
        <f t="shared" si="86"/>
        <v>0</v>
      </c>
      <c r="M242" s="62">
        <f t="shared" si="86"/>
        <v>0</v>
      </c>
      <c r="N242" s="62">
        <f t="shared" si="86"/>
        <v>0</v>
      </c>
      <c r="O242" s="27">
        <f t="shared" si="73"/>
        <v>0</v>
      </c>
      <c r="P242" s="18" t="e">
        <f t="shared" si="74"/>
        <v>#DIV/0!</v>
      </c>
    </row>
    <row r="243" spans="1:16" outlineLevel="2" x14ac:dyDescent="0.3">
      <c r="A243" s="24" t="s">
        <v>95</v>
      </c>
      <c r="B243" s="25" t="str">
        <f t="shared" si="85"/>
        <v>Mantto. Motor estacionario</v>
      </c>
      <c r="C243" s="62">
        <f t="shared" si="86"/>
        <v>0</v>
      </c>
      <c r="D243" s="62">
        <f t="shared" si="86"/>
        <v>0</v>
      </c>
      <c r="E243" s="62">
        <f t="shared" si="86"/>
        <v>0</v>
      </c>
      <c r="F243" s="62">
        <f t="shared" si="86"/>
        <v>0</v>
      </c>
      <c r="G243" s="62">
        <f t="shared" si="86"/>
        <v>0</v>
      </c>
      <c r="H243" s="62">
        <f t="shared" si="86"/>
        <v>0</v>
      </c>
      <c r="I243" s="62">
        <f t="shared" si="86"/>
        <v>0</v>
      </c>
      <c r="J243" s="62">
        <f t="shared" si="86"/>
        <v>0</v>
      </c>
      <c r="K243" s="62">
        <f t="shared" si="86"/>
        <v>0</v>
      </c>
      <c r="L243" s="62">
        <f t="shared" si="86"/>
        <v>0</v>
      </c>
      <c r="M243" s="62">
        <f t="shared" si="86"/>
        <v>0</v>
      </c>
      <c r="N243" s="62">
        <f t="shared" si="86"/>
        <v>0</v>
      </c>
      <c r="O243" s="27">
        <f t="shared" si="73"/>
        <v>0</v>
      </c>
      <c r="P243" s="18" t="e">
        <f t="shared" si="74"/>
        <v>#DIV/0!</v>
      </c>
    </row>
    <row r="244" spans="1:16" outlineLevel="2" x14ac:dyDescent="0.3">
      <c r="A244" s="24" t="s">
        <v>97</v>
      </c>
      <c r="B244" s="25" t="str">
        <f t="shared" si="85"/>
        <v>Mantto. Maquinaria agrícola</v>
      </c>
      <c r="C244" s="62">
        <f t="shared" si="86"/>
        <v>0</v>
      </c>
      <c r="D244" s="62">
        <f t="shared" si="86"/>
        <v>0</v>
      </c>
      <c r="E244" s="62">
        <f t="shared" si="86"/>
        <v>0</v>
      </c>
      <c r="F244" s="62">
        <f t="shared" si="86"/>
        <v>0</v>
      </c>
      <c r="G244" s="62">
        <f t="shared" si="86"/>
        <v>0</v>
      </c>
      <c r="H244" s="62">
        <f t="shared" si="86"/>
        <v>0</v>
      </c>
      <c r="I244" s="62">
        <f t="shared" si="86"/>
        <v>0</v>
      </c>
      <c r="J244" s="62">
        <f t="shared" si="86"/>
        <v>0</v>
      </c>
      <c r="K244" s="62">
        <f t="shared" si="86"/>
        <v>0</v>
      </c>
      <c r="L244" s="62">
        <f t="shared" si="86"/>
        <v>0</v>
      </c>
      <c r="M244" s="62">
        <f t="shared" si="86"/>
        <v>0</v>
      </c>
      <c r="N244" s="62">
        <f t="shared" si="86"/>
        <v>0</v>
      </c>
      <c r="O244" s="27">
        <f t="shared" si="73"/>
        <v>0</v>
      </c>
      <c r="P244" s="18" t="e">
        <f t="shared" si="74"/>
        <v>#DIV/0!</v>
      </c>
    </row>
    <row r="245" spans="1:16" outlineLevel="2" x14ac:dyDescent="0.3">
      <c r="A245" s="24" t="s">
        <v>98</v>
      </c>
      <c r="B245" s="25" t="str">
        <f t="shared" si="85"/>
        <v>Mantto. Equipo Semi Industrial 1</v>
      </c>
      <c r="C245" s="62">
        <f t="shared" si="86"/>
        <v>0</v>
      </c>
      <c r="D245" s="62">
        <f t="shared" si="86"/>
        <v>0</v>
      </c>
      <c r="E245" s="62">
        <f t="shared" si="86"/>
        <v>0</v>
      </c>
      <c r="F245" s="62">
        <f t="shared" si="86"/>
        <v>0</v>
      </c>
      <c r="G245" s="62">
        <f t="shared" si="86"/>
        <v>0</v>
      </c>
      <c r="H245" s="62">
        <f t="shared" si="86"/>
        <v>0</v>
      </c>
      <c r="I245" s="62">
        <f t="shared" si="86"/>
        <v>0</v>
      </c>
      <c r="J245" s="62">
        <f t="shared" si="86"/>
        <v>0</v>
      </c>
      <c r="K245" s="62">
        <f t="shared" si="86"/>
        <v>0</v>
      </c>
      <c r="L245" s="62">
        <f t="shared" si="86"/>
        <v>0</v>
      </c>
      <c r="M245" s="62">
        <f t="shared" si="86"/>
        <v>0</v>
      </c>
      <c r="N245" s="62">
        <f t="shared" si="86"/>
        <v>0</v>
      </c>
      <c r="O245" s="27">
        <f t="shared" si="73"/>
        <v>0</v>
      </c>
      <c r="P245" s="18" t="e">
        <f t="shared" si="74"/>
        <v>#DIV/0!</v>
      </c>
    </row>
    <row r="246" spans="1:16" outlineLevel="2" x14ac:dyDescent="0.3">
      <c r="A246" s="24" t="s">
        <v>99</v>
      </c>
      <c r="B246" s="25" t="str">
        <f t="shared" si="85"/>
        <v>Mantto. Equipo Semi Industrial 1</v>
      </c>
      <c r="C246" s="55">
        <f t="shared" si="86"/>
        <v>0</v>
      </c>
      <c r="D246" s="62">
        <f t="shared" si="86"/>
        <v>0</v>
      </c>
      <c r="E246" s="62">
        <f t="shared" si="86"/>
        <v>0</v>
      </c>
      <c r="F246" s="55">
        <f t="shared" si="86"/>
        <v>0</v>
      </c>
      <c r="G246" s="62">
        <f t="shared" si="86"/>
        <v>0</v>
      </c>
      <c r="H246" s="62">
        <f t="shared" si="86"/>
        <v>0</v>
      </c>
      <c r="I246" s="62">
        <f t="shared" si="86"/>
        <v>0</v>
      </c>
      <c r="J246" s="62">
        <f t="shared" si="86"/>
        <v>0</v>
      </c>
      <c r="K246" s="62">
        <f t="shared" si="86"/>
        <v>0</v>
      </c>
      <c r="L246" s="62">
        <f t="shared" si="86"/>
        <v>0</v>
      </c>
      <c r="M246" s="62">
        <f t="shared" si="86"/>
        <v>0</v>
      </c>
      <c r="N246" s="62">
        <f t="shared" si="86"/>
        <v>0</v>
      </c>
      <c r="O246" s="27">
        <f t="shared" si="73"/>
        <v>0</v>
      </c>
      <c r="P246" s="18" t="e">
        <f t="shared" si="74"/>
        <v>#DIV/0!</v>
      </c>
    </row>
    <row r="247" spans="1:16" outlineLevel="2" x14ac:dyDescent="0.3">
      <c r="A247" s="24" t="s">
        <v>100</v>
      </c>
      <c r="B247" s="25" t="str">
        <f t="shared" si="85"/>
        <v>Mantto. Equipo diverso</v>
      </c>
      <c r="C247" s="62">
        <f t="shared" si="86"/>
        <v>0</v>
      </c>
      <c r="D247" s="62">
        <f t="shared" si="86"/>
        <v>0</v>
      </c>
      <c r="E247" s="62">
        <f t="shared" si="86"/>
        <v>0</v>
      </c>
      <c r="F247" s="62">
        <f t="shared" si="86"/>
        <v>0</v>
      </c>
      <c r="G247" s="62">
        <f t="shared" si="86"/>
        <v>0</v>
      </c>
      <c r="H247" s="62">
        <f t="shared" si="86"/>
        <v>0</v>
      </c>
      <c r="I247" s="62">
        <f t="shared" si="86"/>
        <v>0</v>
      </c>
      <c r="J247" s="62">
        <f t="shared" si="86"/>
        <v>0</v>
      </c>
      <c r="K247" s="62">
        <f t="shared" si="86"/>
        <v>0</v>
      </c>
      <c r="L247" s="62">
        <f t="shared" si="86"/>
        <v>0</v>
      </c>
      <c r="M247" s="62">
        <f t="shared" si="86"/>
        <v>0</v>
      </c>
      <c r="N247" s="62">
        <f t="shared" si="86"/>
        <v>0</v>
      </c>
      <c r="O247" s="27">
        <f t="shared" si="73"/>
        <v>0</v>
      </c>
      <c r="P247" s="18" t="e">
        <f t="shared" si="74"/>
        <v>#DIV/0!</v>
      </c>
    </row>
    <row r="248" spans="1:16" outlineLevel="2" x14ac:dyDescent="0.3">
      <c r="A248" s="24" t="s">
        <v>102</v>
      </c>
      <c r="B248" s="25" t="str">
        <f t="shared" si="85"/>
        <v>Mantto. Equipo especializado</v>
      </c>
      <c r="C248" s="62">
        <f t="shared" si="86"/>
        <v>0</v>
      </c>
      <c r="D248" s="62">
        <f t="shared" si="86"/>
        <v>0</v>
      </c>
      <c r="E248" s="62">
        <f t="shared" si="86"/>
        <v>0</v>
      </c>
      <c r="F248" s="62">
        <f t="shared" si="86"/>
        <v>0</v>
      </c>
      <c r="G248" s="62">
        <f t="shared" si="86"/>
        <v>0</v>
      </c>
      <c r="H248" s="62">
        <f t="shared" si="86"/>
        <v>0</v>
      </c>
      <c r="I248" s="62">
        <f t="shared" si="86"/>
        <v>0</v>
      </c>
      <c r="J248" s="62">
        <f t="shared" si="86"/>
        <v>0</v>
      </c>
      <c r="K248" s="62">
        <f t="shared" si="86"/>
        <v>0</v>
      </c>
      <c r="L248" s="62">
        <f t="shared" si="86"/>
        <v>0</v>
      </c>
      <c r="M248" s="62">
        <f t="shared" si="86"/>
        <v>0</v>
      </c>
      <c r="N248" s="62">
        <f t="shared" si="86"/>
        <v>0</v>
      </c>
      <c r="O248" s="27">
        <f t="shared" si="73"/>
        <v>0</v>
      </c>
      <c r="P248" s="18" t="e">
        <f t="shared" si="74"/>
        <v>#DIV/0!</v>
      </c>
    </row>
    <row r="249" spans="1:16" outlineLevel="2" x14ac:dyDescent="0.3">
      <c r="A249" s="24" t="s">
        <v>104</v>
      </c>
      <c r="B249" s="25" t="str">
        <f t="shared" si="85"/>
        <v>Mantto Aires Acondicionados</v>
      </c>
      <c r="C249" s="62">
        <f t="shared" si="86"/>
        <v>0</v>
      </c>
      <c r="D249" s="62">
        <f t="shared" si="86"/>
        <v>0</v>
      </c>
      <c r="E249" s="62">
        <f t="shared" si="86"/>
        <v>0</v>
      </c>
      <c r="F249" s="62">
        <f t="shared" si="86"/>
        <v>0</v>
      </c>
      <c r="G249" s="62">
        <f t="shared" si="86"/>
        <v>0</v>
      </c>
      <c r="H249" s="62">
        <f t="shared" si="86"/>
        <v>0</v>
      </c>
      <c r="I249" s="62">
        <f t="shared" si="86"/>
        <v>0</v>
      </c>
      <c r="J249" s="62">
        <f t="shared" si="86"/>
        <v>0</v>
      </c>
      <c r="K249" s="62">
        <f t="shared" si="86"/>
        <v>0</v>
      </c>
      <c r="L249" s="62">
        <f t="shared" si="86"/>
        <v>0</v>
      </c>
      <c r="M249" s="62">
        <f t="shared" si="86"/>
        <v>0</v>
      </c>
      <c r="N249" s="62">
        <f t="shared" si="86"/>
        <v>0</v>
      </c>
      <c r="O249" s="27">
        <f t="shared" si="73"/>
        <v>0</v>
      </c>
      <c r="P249" s="18" t="e">
        <f t="shared" si="74"/>
        <v>#DIV/0!</v>
      </c>
    </row>
    <row r="250" spans="1:16" outlineLevel="1" x14ac:dyDescent="0.3">
      <c r="A250" s="22" t="s">
        <v>106</v>
      </c>
      <c r="B250" s="23" t="s">
        <v>107</v>
      </c>
      <c r="C250" s="12">
        <f>SUM(C251:C253)</f>
        <v>0</v>
      </c>
      <c r="D250" s="12">
        <f t="shared" ref="D250:N250" si="87">SUM(D251:D253)</f>
        <v>0</v>
      </c>
      <c r="E250" s="12">
        <f t="shared" si="87"/>
        <v>0</v>
      </c>
      <c r="F250" s="12">
        <f t="shared" si="87"/>
        <v>0</v>
      </c>
      <c r="G250" s="12">
        <f t="shared" si="87"/>
        <v>0</v>
      </c>
      <c r="H250" s="12">
        <f t="shared" si="87"/>
        <v>0</v>
      </c>
      <c r="I250" s="12">
        <f t="shared" si="87"/>
        <v>0</v>
      </c>
      <c r="J250" s="12">
        <f t="shared" si="87"/>
        <v>0</v>
      </c>
      <c r="K250" s="12">
        <f t="shared" si="87"/>
        <v>0</v>
      </c>
      <c r="L250" s="12">
        <f t="shared" si="87"/>
        <v>0</v>
      </c>
      <c r="M250" s="12">
        <f t="shared" si="87"/>
        <v>0</v>
      </c>
      <c r="N250" s="12">
        <f t="shared" si="87"/>
        <v>0</v>
      </c>
      <c r="O250" s="13">
        <f t="shared" si="73"/>
        <v>0</v>
      </c>
      <c r="P250" s="14" t="e">
        <f t="shared" si="74"/>
        <v>#DIV/0!</v>
      </c>
    </row>
    <row r="251" spans="1:16" outlineLevel="2" x14ac:dyDescent="0.3">
      <c r="A251" s="24" t="s">
        <v>108</v>
      </c>
      <c r="B251" s="25" t="str">
        <f t="shared" ref="B251:B253" si="88">B58</f>
        <v>Arrendamiento vehículo</v>
      </c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7">
        <f t="shared" si="73"/>
        <v>0</v>
      </c>
      <c r="P251" s="18" t="e">
        <f t="shared" si="74"/>
        <v>#DIV/0!</v>
      </c>
    </row>
    <row r="252" spans="1:16" outlineLevel="2" x14ac:dyDescent="0.3">
      <c r="A252" s="24" t="s">
        <v>109</v>
      </c>
      <c r="B252" s="25" t="str">
        <f t="shared" si="88"/>
        <v>Arrendamiento edificios</v>
      </c>
      <c r="C252" s="63">
        <f t="shared" ref="C252:N252" si="89">+C59/C$177</f>
        <v>0</v>
      </c>
      <c r="D252" s="63">
        <f t="shared" si="89"/>
        <v>0</v>
      </c>
      <c r="E252" s="63">
        <f t="shared" si="89"/>
        <v>0</v>
      </c>
      <c r="F252" s="63">
        <f t="shared" si="89"/>
        <v>0</v>
      </c>
      <c r="G252" s="63">
        <f t="shared" si="89"/>
        <v>0</v>
      </c>
      <c r="H252" s="63">
        <f t="shared" si="89"/>
        <v>0</v>
      </c>
      <c r="I252" s="63">
        <f t="shared" si="89"/>
        <v>0</v>
      </c>
      <c r="J252" s="63">
        <f t="shared" si="89"/>
        <v>0</v>
      </c>
      <c r="K252" s="63">
        <f t="shared" si="89"/>
        <v>0</v>
      </c>
      <c r="L252" s="63">
        <f t="shared" si="89"/>
        <v>0</v>
      </c>
      <c r="M252" s="63">
        <f t="shared" si="89"/>
        <v>0</v>
      </c>
      <c r="N252" s="63">
        <f t="shared" si="89"/>
        <v>0</v>
      </c>
      <c r="O252" s="27">
        <f t="shared" si="73"/>
        <v>0</v>
      </c>
      <c r="P252" s="18" t="e">
        <f t="shared" si="74"/>
        <v>#DIV/0!</v>
      </c>
    </row>
    <row r="253" spans="1:16" outlineLevel="2" x14ac:dyDescent="0.3">
      <c r="A253" s="24" t="s">
        <v>111</v>
      </c>
      <c r="B253" s="25" t="str">
        <f t="shared" si="88"/>
        <v>Alquiler varios</v>
      </c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7">
        <f t="shared" si="73"/>
        <v>0</v>
      </c>
      <c r="P253" s="18" t="e">
        <f t="shared" si="74"/>
        <v>#DIV/0!</v>
      </c>
    </row>
    <row r="254" spans="1:16" outlineLevel="1" x14ac:dyDescent="0.3">
      <c r="A254" s="22" t="s">
        <v>113</v>
      </c>
      <c r="B254" s="23" t="s">
        <v>114</v>
      </c>
      <c r="C254" s="12">
        <f>SUM(C255:C261)</f>
        <v>0</v>
      </c>
      <c r="D254" s="12">
        <f t="shared" ref="D254:N254" si="90">SUM(D255:D261)</f>
        <v>0</v>
      </c>
      <c r="E254" s="12">
        <f t="shared" si="90"/>
        <v>0</v>
      </c>
      <c r="F254" s="12">
        <f t="shared" si="90"/>
        <v>0</v>
      </c>
      <c r="G254" s="12">
        <f t="shared" si="90"/>
        <v>0</v>
      </c>
      <c r="H254" s="12">
        <f t="shared" si="90"/>
        <v>0</v>
      </c>
      <c r="I254" s="12">
        <f t="shared" si="90"/>
        <v>0</v>
      </c>
      <c r="J254" s="12">
        <f t="shared" si="90"/>
        <v>0</v>
      </c>
      <c r="K254" s="12">
        <f t="shared" si="90"/>
        <v>0</v>
      </c>
      <c r="L254" s="12">
        <f t="shared" si="90"/>
        <v>0</v>
      </c>
      <c r="M254" s="12">
        <f t="shared" si="90"/>
        <v>0</v>
      </c>
      <c r="N254" s="12">
        <f t="shared" si="90"/>
        <v>0</v>
      </c>
      <c r="O254" s="13">
        <f t="shared" si="73"/>
        <v>0</v>
      </c>
      <c r="P254" s="14" t="e">
        <f t="shared" si="74"/>
        <v>#DIV/0!</v>
      </c>
    </row>
    <row r="255" spans="1:16" outlineLevel="2" x14ac:dyDescent="0.3">
      <c r="A255" s="24" t="s">
        <v>115</v>
      </c>
      <c r="B255" s="25" t="str">
        <f t="shared" ref="B255:B261" si="91">B62</f>
        <v>Servicios energía eléctrica</v>
      </c>
      <c r="C255" s="62">
        <f t="shared" ref="C255:N261" si="92">+C62/C$177</f>
        <v>0</v>
      </c>
      <c r="D255" s="62">
        <f t="shared" si="92"/>
        <v>0</v>
      </c>
      <c r="E255" s="62">
        <f t="shared" si="92"/>
        <v>0</v>
      </c>
      <c r="F255" s="62">
        <f t="shared" si="92"/>
        <v>0</v>
      </c>
      <c r="G255" s="62">
        <f t="shared" si="92"/>
        <v>0</v>
      </c>
      <c r="H255" s="62">
        <f t="shared" si="92"/>
        <v>0</v>
      </c>
      <c r="I255" s="62">
        <f t="shared" si="92"/>
        <v>0</v>
      </c>
      <c r="J255" s="62">
        <f t="shared" si="92"/>
        <v>0</v>
      </c>
      <c r="K255" s="62">
        <f t="shared" si="92"/>
        <v>0</v>
      </c>
      <c r="L255" s="62">
        <f t="shared" si="92"/>
        <v>0</v>
      </c>
      <c r="M255" s="62">
        <f t="shared" si="92"/>
        <v>0</v>
      </c>
      <c r="N255" s="62">
        <f t="shared" si="92"/>
        <v>0</v>
      </c>
      <c r="O255" s="27">
        <f t="shared" si="73"/>
        <v>0</v>
      </c>
      <c r="P255" s="18" t="e">
        <f t="shared" si="74"/>
        <v>#DIV/0!</v>
      </c>
    </row>
    <row r="256" spans="1:16" outlineLevel="2" x14ac:dyDescent="0.3">
      <c r="A256" s="24" t="s">
        <v>116</v>
      </c>
      <c r="B256" s="25" t="str">
        <f t="shared" si="91"/>
        <v>Servicos telefonía fija</v>
      </c>
      <c r="C256" s="62">
        <f t="shared" si="92"/>
        <v>0</v>
      </c>
      <c r="D256" s="62">
        <f t="shared" si="92"/>
        <v>0</v>
      </c>
      <c r="E256" s="62">
        <f t="shared" si="92"/>
        <v>0</v>
      </c>
      <c r="F256" s="62">
        <f t="shared" si="92"/>
        <v>0</v>
      </c>
      <c r="G256" s="62">
        <f t="shared" si="92"/>
        <v>0</v>
      </c>
      <c r="H256" s="62">
        <f t="shared" si="92"/>
        <v>0</v>
      </c>
      <c r="I256" s="62">
        <f t="shared" si="92"/>
        <v>0</v>
      </c>
      <c r="J256" s="62">
        <f t="shared" si="92"/>
        <v>0</v>
      </c>
      <c r="K256" s="62">
        <f t="shared" si="92"/>
        <v>0</v>
      </c>
      <c r="L256" s="62">
        <f t="shared" si="92"/>
        <v>0</v>
      </c>
      <c r="M256" s="62">
        <f t="shared" si="92"/>
        <v>0</v>
      </c>
      <c r="N256" s="62">
        <f t="shared" si="92"/>
        <v>0</v>
      </c>
      <c r="O256" s="27">
        <f t="shared" si="73"/>
        <v>0</v>
      </c>
      <c r="P256" s="18" t="e">
        <f t="shared" si="74"/>
        <v>#DIV/0!</v>
      </c>
    </row>
    <row r="257" spans="1:16" outlineLevel="2" x14ac:dyDescent="0.3">
      <c r="A257" s="24" t="s">
        <v>117</v>
      </c>
      <c r="B257" s="25" t="str">
        <f t="shared" si="91"/>
        <v>Servicios internet</v>
      </c>
      <c r="C257" s="62">
        <f t="shared" si="92"/>
        <v>0</v>
      </c>
      <c r="D257" s="62">
        <f t="shared" si="92"/>
        <v>0</v>
      </c>
      <c r="E257" s="62">
        <f t="shared" si="92"/>
        <v>0</v>
      </c>
      <c r="F257" s="62">
        <f t="shared" si="92"/>
        <v>0</v>
      </c>
      <c r="G257" s="62">
        <f t="shared" si="92"/>
        <v>0</v>
      </c>
      <c r="H257" s="62">
        <f t="shared" si="92"/>
        <v>0</v>
      </c>
      <c r="I257" s="62">
        <f t="shared" si="92"/>
        <v>0</v>
      </c>
      <c r="J257" s="62">
        <f t="shared" si="92"/>
        <v>0</v>
      </c>
      <c r="K257" s="62">
        <f t="shared" si="92"/>
        <v>0</v>
      </c>
      <c r="L257" s="62">
        <f t="shared" si="92"/>
        <v>0</v>
      </c>
      <c r="M257" s="62">
        <f t="shared" si="92"/>
        <v>0</v>
      </c>
      <c r="N257" s="62">
        <f t="shared" si="92"/>
        <v>0</v>
      </c>
      <c r="O257" s="27">
        <f t="shared" si="73"/>
        <v>0</v>
      </c>
      <c r="P257" s="18" t="e">
        <f t="shared" si="74"/>
        <v>#DIV/0!</v>
      </c>
    </row>
    <row r="258" spans="1:16" outlineLevel="2" x14ac:dyDescent="0.3">
      <c r="A258" s="24" t="s">
        <v>119</v>
      </c>
      <c r="B258" s="25" t="str">
        <f t="shared" si="91"/>
        <v>Servicos agua potable</v>
      </c>
      <c r="C258" s="62">
        <f t="shared" si="92"/>
        <v>0</v>
      </c>
      <c r="D258" s="62">
        <f t="shared" si="92"/>
        <v>0</v>
      </c>
      <c r="E258" s="62">
        <f t="shared" si="92"/>
        <v>0</v>
      </c>
      <c r="F258" s="62">
        <f t="shared" si="92"/>
        <v>0</v>
      </c>
      <c r="G258" s="62">
        <f t="shared" si="92"/>
        <v>0</v>
      </c>
      <c r="H258" s="62">
        <f t="shared" si="92"/>
        <v>0</v>
      </c>
      <c r="I258" s="62">
        <f t="shared" si="92"/>
        <v>0</v>
      </c>
      <c r="J258" s="62">
        <f t="shared" si="92"/>
        <v>0</v>
      </c>
      <c r="K258" s="62">
        <f t="shared" si="92"/>
        <v>0</v>
      </c>
      <c r="L258" s="62">
        <f t="shared" si="92"/>
        <v>0</v>
      </c>
      <c r="M258" s="62">
        <f t="shared" si="92"/>
        <v>0</v>
      </c>
      <c r="N258" s="62">
        <f t="shared" si="92"/>
        <v>0</v>
      </c>
      <c r="O258" s="27">
        <f t="shared" si="73"/>
        <v>0</v>
      </c>
      <c r="P258" s="18" t="e">
        <f t="shared" si="74"/>
        <v>#DIV/0!</v>
      </c>
    </row>
    <row r="259" spans="1:16" outlineLevel="2" x14ac:dyDescent="0.3">
      <c r="A259" s="24" t="s">
        <v>121</v>
      </c>
      <c r="B259" s="25" t="str">
        <f t="shared" si="91"/>
        <v>Agua purificada</v>
      </c>
      <c r="C259" s="62">
        <f t="shared" si="92"/>
        <v>0</v>
      </c>
      <c r="D259" s="62">
        <f t="shared" si="92"/>
        <v>0</v>
      </c>
      <c r="E259" s="62">
        <f t="shared" si="92"/>
        <v>0</v>
      </c>
      <c r="F259" s="62">
        <f t="shared" si="92"/>
        <v>0</v>
      </c>
      <c r="G259" s="62">
        <f t="shared" si="92"/>
        <v>0</v>
      </c>
      <c r="H259" s="62">
        <f t="shared" si="92"/>
        <v>0</v>
      </c>
      <c r="I259" s="62">
        <f t="shared" si="92"/>
        <v>0</v>
      </c>
      <c r="J259" s="62">
        <f t="shared" si="92"/>
        <v>0</v>
      </c>
      <c r="K259" s="62">
        <f t="shared" si="92"/>
        <v>0</v>
      </c>
      <c r="L259" s="62">
        <f t="shared" si="92"/>
        <v>0</v>
      </c>
      <c r="M259" s="62">
        <f t="shared" si="92"/>
        <v>0</v>
      </c>
      <c r="N259" s="62">
        <f t="shared" si="92"/>
        <v>0</v>
      </c>
      <c r="O259" s="27">
        <f t="shared" si="73"/>
        <v>0</v>
      </c>
      <c r="P259" s="18" t="e">
        <f t="shared" si="74"/>
        <v>#DIV/0!</v>
      </c>
    </row>
    <row r="260" spans="1:16" outlineLevel="2" x14ac:dyDescent="0.3">
      <c r="A260" s="24" t="s">
        <v>123</v>
      </c>
      <c r="B260" s="25" t="str">
        <f t="shared" si="91"/>
        <v>Servicos agua en pipa</v>
      </c>
      <c r="C260" s="62">
        <f t="shared" si="92"/>
        <v>0</v>
      </c>
      <c r="D260" s="62">
        <f t="shared" si="92"/>
        <v>0</v>
      </c>
      <c r="E260" s="62">
        <f t="shared" si="92"/>
        <v>0</v>
      </c>
      <c r="F260" s="62">
        <f t="shared" si="92"/>
        <v>0</v>
      </c>
      <c r="G260" s="62">
        <f t="shared" si="92"/>
        <v>0</v>
      </c>
      <c r="H260" s="62">
        <f t="shared" si="92"/>
        <v>0</v>
      </c>
      <c r="I260" s="62">
        <f t="shared" si="92"/>
        <v>0</v>
      </c>
      <c r="J260" s="62">
        <f t="shared" si="92"/>
        <v>0</v>
      </c>
      <c r="K260" s="62">
        <f t="shared" si="92"/>
        <v>0</v>
      </c>
      <c r="L260" s="62">
        <f t="shared" si="92"/>
        <v>0</v>
      </c>
      <c r="M260" s="62">
        <f t="shared" si="92"/>
        <v>0</v>
      </c>
      <c r="N260" s="62">
        <f t="shared" si="92"/>
        <v>0</v>
      </c>
      <c r="O260" s="27">
        <f t="shared" si="73"/>
        <v>0</v>
      </c>
      <c r="P260" s="18" t="e">
        <f t="shared" si="74"/>
        <v>#DIV/0!</v>
      </c>
    </row>
    <row r="261" spans="1:16" outlineLevel="2" x14ac:dyDescent="0.3">
      <c r="A261" s="24" t="s">
        <v>125</v>
      </c>
      <c r="B261" s="25" t="str">
        <f t="shared" si="91"/>
        <v>Servicios telefonía celular</v>
      </c>
      <c r="C261" s="62">
        <f t="shared" si="92"/>
        <v>0</v>
      </c>
      <c r="D261" s="62">
        <f t="shared" si="92"/>
        <v>0</v>
      </c>
      <c r="E261" s="62">
        <f t="shared" si="92"/>
        <v>0</v>
      </c>
      <c r="F261" s="62">
        <f t="shared" si="92"/>
        <v>0</v>
      </c>
      <c r="G261" s="62">
        <f t="shared" si="92"/>
        <v>0</v>
      </c>
      <c r="H261" s="62">
        <f t="shared" si="92"/>
        <v>0</v>
      </c>
      <c r="I261" s="62">
        <f t="shared" si="92"/>
        <v>0</v>
      </c>
      <c r="J261" s="62">
        <f t="shared" si="92"/>
        <v>0</v>
      </c>
      <c r="K261" s="62">
        <f t="shared" si="92"/>
        <v>0</v>
      </c>
      <c r="L261" s="62">
        <f t="shared" si="92"/>
        <v>0</v>
      </c>
      <c r="M261" s="62">
        <f t="shared" si="92"/>
        <v>0</v>
      </c>
      <c r="N261" s="62">
        <f t="shared" si="92"/>
        <v>0</v>
      </c>
      <c r="O261" s="27">
        <f t="shared" si="73"/>
        <v>0</v>
      </c>
      <c r="P261" s="18" t="e">
        <f t="shared" si="74"/>
        <v>#DIV/0!</v>
      </c>
    </row>
    <row r="262" spans="1:16" outlineLevel="1" x14ac:dyDescent="0.3">
      <c r="A262" s="22" t="s">
        <v>126</v>
      </c>
      <c r="B262" s="23" t="s">
        <v>127</v>
      </c>
      <c r="C262" s="12">
        <f>SUM(C263:C267)</f>
        <v>0</v>
      </c>
      <c r="D262" s="12">
        <f t="shared" ref="D262:N262" si="93">SUM(D263:D267)</f>
        <v>0</v>
      </c>
      <c r="E262" s="12">
        <f t="shared" si="93"/>
        <v>0</v>
      </c>
      <c r="F262" s="12">
        <f t="shared" si="93"/>
        <v>0</v>
      </c>
      <c r="G262" s="12">
        <f t="shared" si="93"/>
        <v>0</v>
      </c>
      <c r="H262" s="12">
        <f t="shared" si="93"/>
        <v>0</v>
      </c>
      <c r="I262" s="12">
        <f t="shared" si="93"/>
        <v>0</v>
      </c>
      <c r="J262" s="12">
        <f t="shared" si="93"/>
        <v>0</v>
      </c>
      <c r="K262" s="12">
        <f t="shared" si="93"/>
        <v>0</v>
      </c>
      <c r="L262" s="12">
        <f t="shared" si="93"/>
        <v>0</v>
      </c>
      <c r="M262" s="12">
        <f t="shared" si="93"/>
        <v>0</v>
      </c>
      <c r="N262" s="12">
        <f t="shared" si="93"/>
        <v>0</v>
      </c>
      <c r="O262" s="13">
        <f t="shared" si="73"/>
        <v>0</v>
      </c>
      <c r="P262" s="14" t="e">
        <f t="shared" si="74"/>
        <v>#DIV/0!</v>
      </c>
    </row>
    <row r="263" spans="1:16" outlineLevel="2" x14ac:dyDescent="0.3">
      <c r="A263" s="24" t="s">
        <v>128</v>
      </c>
      <c r="B263" s="25" t="str">
        <f t="shared" ref="B263:B267" si="94">B70</f>
        <v>Seguro automovil</v>
      </c>
      <c r="C263" s="62">
        <f t="shared" ref="C263:N267" si="95">+C70/C$177</f>
        <v>0</v>
      </c>
      <c r="D263" s="62">
        <f t="shared" si="95"/>
        <v>0</v>
      </c>
      <c r="E263" s="62">
        <f t="shared" si="95"/>
        <v>0</v>
      </c>
      <c r="F263" s="62">
        <f t="shared" si="95"/>
        <v>0</v>
      </c>
      <c r="G263" s="62">
        <f t="shared" si="95"/>
        <v>0</v>
      </c>
      <c r="H263" s="62">
        <f t="shared" si="95"/>
        <v>0</v>
      </c>
      <c r="I263" s="62">
        <f t="shared" si="95"/>
        <v>0</v>
      </c>
      <c r="J263" s="62">
        <f t="shared" si="95"/>
        <v>0</v>
      </c>
      <c r="K263" s="62">
        <f t="shared" si="95"/>
        <v>0</v>
      </c>
      <c r="L263" s="62">
        <f t="shared" si="95"/>
        <v>0</v>
      </c>
      <c r="M263" s="62">
        <f t="shared" si="95"/>
        <v>0</v>
      </c>
      <c r="N263" s="62">
        <f t="shared" si="95"/>
        <v>0</v>
      </c>
      <c r="O263" s="27">
        <f t="shared" si="73"/>
        <v>0</v>
      </c>
      <c r="P263" s="18" t="e">
        <f t="shared" si="74"/>
        <v>#DIV/0!</v>
      </c>
    </row>
    <row r="264" spans="1:16" outlineLevel="2" x14ac:dyDescent="0.3">
      <c r="A264" s="24" t="s">
        <v>130</v>
      </c>
      <c r="B264" s="25" t="str">
        <f t="shared" si="94"/>
        <v>Seguro responsabilidad civil</v>
      </c>
      <c r="C264" s="62">
        <f t="shared" si="95"/>
        <v>0</v>
      </c>
      <c r="D264" s="62">
        <f t="shared" si="95"/>
        <v>0</v>
      </c>
      <c r="E264" s="62">
        <f t="shared" si="95"/>
        <v>0</v>
      </c>
      <c r="F264" s="62">
        <f t="shared" si="95"/>
        <v>0</v>
      </c>
      <c r="G264" s="62">
        <f t="shared" si="95"/>
        <v>0</v>
      </c>
      <c r="H264" s="62">
        <f t="shared" si="95"/>
        <v>0</v>
      </c>
      <c r="I264" s="62">
        <f t="shared" si="95"/>
        <v>0</v>
      </c>
      <c r="J264" s="62">
        <f t="shared" si="95"/>
        <v>0</v>
      </c>
      <c r="K264" s="62">
        <f t="shared" si="95"/>
        <v>0</v>
      </c>
      <c r="L264" s="62">
        <f t="shared" si="95"/>
        <v>0</v>
      </c>
      <c r="M264" s="62">
        <f t="shared" si="95"/>
        <v>0</v>
      </c>
      <c r="N264" s="62">
        <f t="shared" si="95"/>
        <v>0</v>
      </c>
      <c r="O264" s="27">
        <f t="shared" si="73"/>
        <v>0</v>
      </c>
      <c r="P264" s="18" t="e">
        <f t="shared" si="74"/>
        <v>#DIV/0!</v>
      </c>
    </row>
    <row r="265" spans="1:16" outlineLevel="2" x14ac:dyDescent="0.3">
      <c r="A265" s="24" t="s">
        <v>132</v>
      </c>
      <c r="B265" s="25" t="str">
        <f t="shared" si="94"/>
        <v>Seguro incendio</v>
      </c>
      <c r="C265" s="62">
        <f t="shared" si="95"/>
        <v>0</v>
      </c>
      <c r="D265" s="62">
        <f t="shared" si="95"/>
        <v>0</v>
      </c>
      <c r="E265" s="62">
        <f t="shared" si="95"/>
        <v>0</v>
      </c>
      <c r="F265" s="62">
        <f t="shared" si="95"/>
        <v>0</v>
      </c>
      <c r="G265" s="62">
        <f t="shared" si="95"/>
        <v>0</v>
      </c>
      <c r="H265" s="62">
        <f t="shared" si="95"/>
        <v>0</v>
      </c>
      <c r="I265" s="62">
        <f t="shared" si="95"/>
        <v>0</v>
      </c>
      <c r="J265" s="62">
        <f t="shared" si="95"/>
        <v>0</v>
      </c>
      <c r="K265" s="62">
        <f t="shared" si="95"/>
        <v>0</v>
      </c>
      <c r="L265" s="62">
        <f t="shared" si="95"/>
        <v>0</v>
      </c>
      <c r="M265" s="62">
        <f t="shared" si="95"/>
        <v>0</v>
      </c>
      <c r="N265" s="62">
        <f t="shared" si="95"/>
        <v>0</v>
      </c>
      <c r="O265" s="27">
        <f t="shared" si="73"/>
        <v>0</v>
      </c>
      <c r="P265" s="18" t="e">
        <f t="shared" si="74"/>
        <v>#DIV/0!</v>
      </c>
    </row>
    <row r="266" spans="1:16" outlineLevel="2" x14ac:dyDescent="0.3">
      <c r="A266" s="24" t="s">
        <v>134</v>
      </c>
      <c r="B266" s="25" t="str">
        <f t="shared" si="94"/>
        <v>Seguro accidentes personales colectivo</v>
      </c>
      <c r="C266" s="62">
        <f t="shared" si="95"/>
        <v>0</v>
      </c>
      <c r="D266" s="62">
        <f t="shared" si="95"/>
        <v>0</v>
      </c>
      <c r="E266" s="62">
        <f t="shared" si="95"/>
        <v>0</v>
      </c>
      <c r="F266" s="62">
        <f t="shared" si="95"/>
        <v>0</v>
      </c>
      <c r="G266" s="62">
        <f t="shared" si="95"/>
        <v>0</v>
      </c>
      <c r="H266" s="62">
        <f t="shared" si="95"/>
        <v>0</v>
      </c>
      <c r="I266" s="62">
        <f t="shared" si="95"/>
        <v>0</v>
      </c>
      <c r="J266" s="62">
        <f t="shared" si="95"/>
        <v>0</v>
      </c>
      <c r="K266" s="62">
        <f t="shared" si="95"/>
        <v>0</v>
      </c>
      <c r="L266" s="62">
        <f t="shared" si="95"/>
        <v>0</v>
      </c>
      <c r="M266" s="62">
        <f t="shared" si="95"/>
        <v>0</v>
      </c>
      <c r="N266" s="62">
        <f t="shared" si="95"/>
        <v>0</v>
      </c>
      <c r="O266" s="27">
        <f t="shared" si="73"/>
        <v>0</v>
      </c>
      <c r="P266" s="18" t="e">
        <f t="shared" si="74"/>
        <v>#DIV/0!</v>
      </c>
    </row>
    <row r="267" spans="1:16" outlineLevel="2" x14ac:dyDescent="0.3">
      <c r="A267" s="24" t="s">
        <v>136</v>
      </c>
      <c r="B267" s="25" t="str">
        <f t="shared" si="94"/>
        <v>Seguro colectivo de vida</v>
      </c>
      <c r="C267" s="62">
        <f t="shared" si="95"/>
        <v>0</v>
      </c>
      <c r="D267" s="62">
        <f t="shared" si="95"/>
        <v>0</v>
      </c>
      <c r="E267" s="62">
        <f t="shared" si="95"/>
        <v>0</v>
      </c>
      <c r="F267" s="62">
        <f t="shared" si="95"/>
        <v>0</v>
      </c>
      <c r="G267" s="62">
        <f t="shared" si="95"/>
        <v>0</v>
      </c>
      <c r="H267" s="62">
        <f t="shared" si="95"/>
        <v>0</v>
      </c>
      <c r="I267" s="62">
        <f t="shared" si="95"/>
        <v>0</v>
      </c>
      <c r="J267" s="62">
        <f t="shared" si="95"/>
        <v>0</v>
      </c>
      <c r="K267" s="62">
        <f t="shared" si="95"/>
        <v>0</v>
      </c>
      <c r="L267" s="62">
        <f t="shared" si="95"/>
        <v>0</v>
      </c>
      <c r="M267" s="62">
        <f t="shared" si="95"/>
        <v>0</v>
      </c>
      <c r="N267" s="62">
        <f t="shared" si="95"/>
        <v>0</v>
      </c>
      <c r="O267" s="27">
        <f t="shared" si="73"/>
        <v>0</v>
      </c>
      <c r="P267" s="18" t="e">
        <f t="shared" ref="P267:P324" si="96">+O267/$O$196</f>
        <v>#DIV/0!</v>
      </c>
    </row>
    <row r="268" spans="1:16" outlineLevel="1" x14ac:dyDescent="0.3">
      <c r="A268" s="22" t="s">
        <v>137</v>
      </c>
      <c r="B268" s="23" t="s">
        <v>138</v>
      </c>
      <c r="C268" s="12">
        <f>C269</f>
        <v>0</v>
      </c>
      <c r="D268" s="12">
        <f t="shared" ref="D268:N268" si="97">D269</f>
        <v>0</v>
      </c>
      <c r="E268" s="12">
        <f t="shared" si="97"/>
        <v>0</v>
      </c>
      <c r="F268" s="12">
        <f t="shared" si="97"/>
        <v>0</v>
      </c>
      <c r="G268" s="12">
        <f t="shared" si="97"/>
        <v>0</v>
      </c>
      <c r="H268" s="12">
        <f t="shared" si="97"/>
        <v>0</v>
      </c>
      <c r="I268" s="12">
        <f t="shared" si="97"/>
        <v>0</v>
      </c>
      <c r="J268" s="12">
        <f t="shared" si="97"/>
        <v>0</v>
      </c>
      <c r="K268" s="12">
        <f t="shared" si="97"/>
        <v>0</v>
      </c>
      <c r="L268" s="12">
        <f t="shared" si="97"/>
        <v>0</v>
      </c>
      <c r="M268" s="12">
        <f t="shared" si="97"/>
        <v>0</v>
      </c>
      <c r="N268" s="12">
        <f t="shared" si="97"/>
        <v>0</v>
      </c>
      <c r="O268" s="13">
        <f t="shared" si="73"/>
        <v>0</v>
      </c>
      <c r="P268" s="14" t="e">
        <f t="shared" si="96"/>
        <v>#DIV/0!</v>
      </c>
    </row>
    <row r="269" spans="1:16" outlineLevel="2" x14ac:dyDescent="0.3">
      <c r="A269" s="24" t="s">
        <v>139</v>
      </c>
      <c r="B269" s="25" t="str">
        <f>B76</f>
        <v>Combustible y lubricantes</v>
      </c>
      <c r="C269" s="26">
        <f t="shared" ref="C269:N269" si="98">+C76/C$177</f>
        <v>0</v>
      </c>
      <c r="D269" s="26">
        <f t="shared" si="98"/>
        <v>0</v>
      </c>
      <c r="E269" s="26">
        <f t="shared" si="98"/>
        <v>0</v>
      </c>
      <c r="F269" s="26">
        <f t="shared" si="98"/>
        <v>0</v>
      </c>
      <c r="G269" s="26">
        <f t="shared" si="98"/>
        <v>0</v>
      </c>
      <c r="H269" s="26">
        <f t="shared" si="98"/>
        <v>0</v>
      </c>
      <c r="I269" s="26">
        <f t="shared" si="98"/>
        <v>0</v>
      </c>
      <c r="J269" s="26">
        <f t="shared" si="98"/>
        <v>0</v>
      </c>
      <c r="K269" s="26">
        <f t="shared" si="98"/>
        <v>0</v>
      </c>
      <c r="L269" s="26">
        <f t="shared" si="98"/>
        <v>0</v>
      </c>
      <c r="M269" s="26">
        <f t="shared" si="98"/>
        <v>0</v>
      </c>
      <c r="N269" s="26">
        <f t="shared" si="98"/>
        <v>0</v>
      </c>
      <c r="O269" s="27">
        <f t="shared" si="73"/>
        <v>0</v>
      </c>
      <c r="P269" s="18" t="e">
        <f t="shared" si="96"/>
        <v>#DIV/0!</v>
      </c>
    </row>
    <row r="270" spans="1:16" outlineLevel="1" x14ac:dyDescent="0.3">
      <c r="A270" s="22" t="s">
        <v>141</v>
      </c>
      <c r="B270" s="23" t="s">
        <v>142</v>
      </c>
      <c r="C270" s="12">
        <f>SUM(C271:C280)</f>
        <v>0</v>
      </c>
      <c r="D270" s="12">
        <f t="shared" ref="D270:N270" si="99">SUM(D271:D280)</f>
        <v>0</v>
      </c>
      <c r="E270" s="12">
        <f t="shared" si="99"/>
        <v>0</v>
      </c>
      <c r="F270" s="12">
        <f t="shared" si="99"/>
        <v>0</v>
      </c>
      <c r="G270" s="12">
        <f t="shared" si="99"/>
        <v>0</v>
      </c>
      <c r="H270" s="12">
        <f t="shared" si="99"/>
        <v>0</v>
      </c>
      <c r="I270" s="12">
        <f t="shared" si="99"/>
        <v>0</v>
      </c>
      <c r="J270" s="12">
        <f t="shared" si="99"/>
        <v>0</v>
      </c>
      <c r="K270" s="12">
        <f t="shared" si="99"/>
        <v>0</v>
      </c>
      <c r="L270" s="12">
        <f t="shared" si="99"/>
        <v>0</v>
      </c>
      <c r="M270" s="12">
        <f t="shared" si="99"/>
        <v>0</v>
      </c>
      <c r="N270" s="12">
        <f t="shared" si="99"/>
        <v>0</v>
      </c>
      <c r="O270" s="13">
        <f t="shared" si="73"/>
        <v>0</v>
      </c>
      <c r="P270" s="14" t="e">
        <f t="shared" si="96"/>
        <v>#DIV/0!</v>
      </c>
    </row>
    <row r="271" spans="1:16" outlineLevel="2" x14ac:dyDescent="0.3">
      <c r="A271" s="24" t="s">
        <v>143</v>
      </c>
      <c r="B271" s="25" t="str">
        <f t="shared" ref="B271:B280" si="100">B78</f>
        <v>Papelería y utiles de oficina</v>
      </c>
      <c r="C271" s="62">
        <f t="shared" ref="C271:N280" si="101">+C78/C$177</f>
        <v>0</v>
      </c>
      <c r="D271" s="62">
        <f t="shared" si="101"/>
        <v>0</v>
      </c>
      <c r="E271" s="62">
        <f t="shared" si="101"/>
        <v>0</v>
      </c>
      <c r="F271" s="62">
        <f t="shared" si="101"/>
        <v>0</v>
      </c>
      <c r="G271" s="62">
        <f t="shared" si="101"/>
        <v>0</v>
      </c>
      <c r="H271" s="62">
        <f t="shared" si="101"/>
        <v>0</v>
      </c>
      <c r="I271" s="62">
        <f t="shared" si="101"/>
        <v>0</v>
      </c>
      <c r="J271" s="62">
        <f t="shared" si="101"/>
        <v>0</v>
      </c>
      <c r="K271" s="62">
        <f t="shared" si="101"/>
        <v>0</v>
      </c>
      <c r="L271" s="62">
        <f t="shared" si="101"/>
        <v>0</v>
      </c>
      <c r="M271" s="62">
        <f t="shared" si="101"/>
        <v>0</v>
      </c>
      <c r="N271" s="62">
        <f t="shared" si="101"/>
        <v>0</v>
      </c>
      <c r="O271" s="27">
        <f t="shared" si="73"/>
        <v>0</v>
      </c>
      <c r="P271" s="18" t="e">
        <f t="shared" si="96"/>
        <v>#DIV/0!</v>
      </c>
    </row>
    <row r="272" spans="1:16" outlineLevel="2" x14ac:dyDescent="0.3">
      <c r="A272" s="24" t="s">
        <v>144</v>
      </c>
      <c r="B272" s="25" t="str">
        <f t="shared" si="100"/>
        <v>Accesorios para computadoras</v>
      </c>
      <c r="C272" s="62">
        <f t="shared" si="101"/>
        <v>0</v>
      </c>
      <c r="D272" s="62">
        <f t="shared" si="101"/>
        <v>0</v>
      </c>
      <c r="E272" s="62">
        <f t="shared" si="101"/>
        <v>0</v>
      </c>
      <c r="F272" s="62">
        <f t="shared" si="101"/>
        <v>0</v>
      </c>
      <c r="G272" s="62">
        <f t="shared" si="101"/>
        <v>0</v>
      </c>
      <c r="H272" s="62">
        <f t="shared" si="101"/>
        <v>0</v>
      </c>
      <c r="I272" s="62">
        <f t="shared" si="101"/>
        <v>0</v>
      </c>
      <c r="J272" s="62">
        <f t="shared" si="101"/>
        <v>0</v>
      </c>
      <c r="K272" s="62">
        <f t="shared" si="101"/>
        <v>0</v>
      </c>
      <c r="L272" s="62">
        <f t="shared" si="101"/>
        <v>0</v>
      </c>
      <c r="M272" s="62">
        <f t="shared" si="101"/>
        <v>0</v>
      </c>
      <c r="N272" s="62">
        <f t="shared" si="101"/>
        <v>0</v>
      </c>
      <c r="O272" s="27">
        <f t="shared" ref="O272:O324" si="102">SUM(C272:N272)</f>
        <v>0</v>
      </c>
      <c r="P272" s="18" t="e">
        <f t="shared" si="96"/>
        <v>#DIV/0!</v>
      </c>
    </row>
    <row r="273" spans="1:16" outlineLevel="2" x14ac:dyDescent="0.3">
      <c r="A273" s="24" t="s">
        <v>146</v>
      </c>
      <c r="B273" s="25" t="str">
        <f t="shared" si="100"/>
        <v>Formularios impresos</v>
      </c>
      <c r="C273" s="62">
        <f t="shared" si="101"/>
        <v>0</v>
      </c>
      <c r="D273" s="62">
        <f t="shared" si="101"/>
        <v>0</v>
      </c>
      <c r="E273" s="62">
        <f t="shared" si="101"/>
        <v>0</v>
      </c>
      <c r="F273" s="62">
        <f t="shared" si="101"/>
        <v>0</v>
      </c>
      <c r="G273" s="62">
        <f t="shared" si="101"/>
        <v>0</v>
      </c>
      <c r="H273" s="62">
        <f t="shared" si="101"/>
        <v>0</v>
      </c>
      <c r="I273" s="62">
        <f t="shared" si="101"/>
        <v>0</v>
      </c>
      <c r="J273" s="62">
        <f t="shared" si="101"/>
        <v>0</v>
      </c>
      <c r="K273" s="62">
        <f t="shared" si="101"/>
        <v>0</v>
      </c>
      <c r="L273" s="62">
        <f t="shared" si="101"/>
        <v>0</v>
      </c>
      <c r="M273" s="62">
        <f t="shared" si="101"/>
        <v>0</v>
      </c>
      <c r="N273" s="62">
        <f t="shared" si="101"/>
        <v>0</v>
      </c>
      <c r="O273" s="27">
        <f t="shared" si="102"/>
        <v>0</v>
      </c>
      <c r="P273" s="18" t="e">
        <f t="shared" si="96"/>
        <v>#DIV/0!</v>
      </c>
    </row>
    <row r="274" spans="1:16" outlineLevel="2" x14ac:dyDescent="0.3">
      <c r="A274" s="24" t="s">
        <v>148</v>
      </c>
      <c r="B274" s="25" t="str">
        <f t="shared" si="100"/>
        <v>Fotocopias</v>
      </c>
      <c r="C274" s="62">
        <f t="shared" si="101"/>
        <v>0</v>
      </c>
      <c r="D274" s="62">
        <f t="shared" si="101"/>
        <v>0</v>
      </c>
      <c r="E274" s="62">
        <f t="shared" si="101"/>
        <v>0</v>
      </c>
      <c r="F274" s="62">
        <f t="shared" si="101"/>
        <v>0</v>
      </c>
      <c r="G274" s="62">
        <f t="shared" si="101"/>
        <v>0</v>
      </c>
      <c r="H274" s="62">
        <f t="shared" si="101"/>
        <v>0</v>
      </c>
      <c r="I274" s="62">
        <f t="shared" si="101"/>
        <v>0</v>
      </c>
      <c r="J274" s="62">
        <f t="shared" si="101"/>
        <v>0</v>
      </c>
      <c r="K274" s="62">
        <f t="shared" si="101"/>
        <v>0</v>
      </c>
      <c r="L274" s="62">
        <f t="shared" si="101"/>
        <v>0</v>
      </c>
      <c r="M274" s="62">
        <f t="shared" si="101"/>
        <v>0</v>
      </c>
      <c r="N274" s="62">
        <f t="shared" si="101"/>
        <v>0</v>
      </c>
      <c r="O274" s="27">
        <f t="shared" si="102"/>
        <v>0</v>
      </c>
      <c r="P274" s="18" t="e">
        <f t="shared" si="96"/>
        <v>#DIV/0!</v>
      </c>
    </row>
    <row r="275" spans="1:16" outlineLevel="2" x14ac:dyDescent="0.3">
      <c r="A275" s="24" t="s">
        <v>150</v>
      </c>
      <c r="B275" s="25" t="str">
        <f t="shared" si="100"/>
        <v>Materiales de limpieza</v>
      </c>
      <c r="C275" s="62">
        <f t="shared" si="101"/>
        <v>0</v>
      </c>
      <c r="D275" s="62">
        <f t="shared" si="101"/>
        <v>0</v>
      </c>
      <c r="E275" s="62">
        <f t="shared" si="101"/>
        <v>0</v>
      </c>
      <c r="F275" s="62">
        <f t="shared" si="101"/>
        <v>0</v>
      </c>
      <c r="G275" s="62">
        <f t="shared" si="101"/>
        <v>0</v>
      </c>
      <c r="H275" s="62">
        <f t="shared" si="101"/>
        <v>0</v>
      </c>
      <c r="I275" s="62">
        <f t="shared" si="101"/>
        <v>0</v>
      </c>
      <c r="J275" s="62">
        <f t="shared" si="101"/>
        <v>0</v>
      </c>
      <c r="K275" s="62">
        <f t="shared" si="101"/>
        <v>0</v>
      </c>
      <c r="L275" s="62">
        <f t="shared" si="101"/>
        <v>0</v>
      </c>
      <c r="M275" s="62">
        <f t="shared" si="101"/>
        <v>0</v>
      </c>
      <c r="N275" s="62">
        <f t="shared" si="101"/>
        <v>0</v>
      </c>
      <c r="O275" s="27">
        <f t="shared" si="102"/>
        <v>0</v>
      </c>
      <c r="P275" s="18" t="e">
        <f t="shared" si="96"/>
        <v>#DIV/0!</v>
      </c>
    </row>
    <row r="276" spans="1:16" outlineLevel="2" x14ac:dyDescent="0.3">
      <c r="A276" s="24" t="s">
        <v>152</v>
      </c>
      <c r="B276" s="25" t="str">
        <f t="shared" si="100"/>
        <v>Material de empaque</v>
      </c>
      <c r="C276" s="62">
        <f t="shared" si="101"/>
        <v>0</v>
      </c>
      <c r="D276" s="62">
        <f t="shared" si="101"/>
        <v>0</v>
      </c>
      <c r="E276" s="62">
        <f t="shared" si="101"/>
        <v>0</v>
      </c>
      <c r="F276" s="62">
        <f t="shared" si="101"/>
        <v>0</v>
      </c>
      <c r="G276" s="62">
        <f t="shared" si="101"/>
        <v>0</v>
      </c>
      <c r="H276" s="62">
        <f t="shared" si="101"/>
        <v>0</v>
      </c>
      <c r="I276" s="62">
        <f t="shared" si="101"/>
        <v>0</v>
      </c>
      <c r="J276" s="62">
        <f t="shared" si="101"/>
        <v>0</v>
      </c>
      <c r="K276" s="62">
        <f t="shared" si="101"/>
        <v>0</v>
      </c>
      <c r="L276" s="62">
        <f t="shared" si="101"/>
        <v>0</v>
      </c>
      <c r="M276" s="62">
        <f t="shared" si="101"/>
        <v>0</v>
      </c>
      <c r="N276" s="62">
        <f t="shared" si="101"/>
        <v>0</v>
      </c>
      <c r="O276" s="27">
        <f t="shared" si="102"/>
        <v>0</v>
      </c>
      <c r="P276" s="18" t="e">
        <f t="shared" si="96"/>
        <v>#DIV/0!</v>
      </c>
    </row>
    <row r="277" spans="1:16" outlineLevel="2" x14ac:dyDescent="0.3">
      <c r="A277" s="24" t="s">
        <v>154</v>
      </c>
      <c r="B277" s="25" t="str">
        <f t="shared" si="100"/>
        <v>Emisión de chequeras</v>
      </c>
      <c r="C277" s="62">
        <f t="shared" si="101"/>
        <v>0</v>
      </c>
      <c r="D277" s="62">
        <f t="shared" si="101"/>
        <v>0</v>
      </c>
      <c r="E277" s="62">
        <f t="shared" si="101"/>
        <v>0</v>
      </c>
      <c r="F277" s="62">
        <f t="shared" si="101"/>
        <v>0</v>
      </c>
      <c r="G277" s="62">
        <f t="shared" si="101"/>
        <v>0</v>
      </c>
      <c r="H277" s="62">
        <f t="shared" si="101"/>
        <v>0</v>
      </c>
      <c r="I277" s="62">
        <f t="shared" si="101"/>
        <v>0</v>
      </c>
      <c r="J277" s="62">
        <f t="shared" si="101"/>
        <v>0</v>
      </c>
      <c r="K277" s="62">
        <f t="shared" si="101"/>
        <v>0</v>
      </c>
      <c r="L277" s="62">
        <f t="shared" si="101"/>
        <v>0</v>
      </c>
      <c r="M277" s="62">
        <f t="shared" si="101"/>
        <v>0</v>
      </c>
      <c r="N277" s="62">
        <f t="shared" si="101"/>
        <v>0</v>
      </c>
      <c r="O277" s="27">
        <f t="shared" si="102"/>
        <v>0</v>
      </c>
      <c r="P277" s="18" t="e">
        <f t="shared" si="96"/>
        <v>#DIV/0!</v>
      </c>
    </row>
    <row r="278" spans="1:16" outlineLevel="2" x14ac:dyDescent="0.3">
      <c r="A278" s="24" t="s">
        <v>155</v>
      </c>
      <c r="B278" s="25" t="str">
        <f t="shared" si="100"/>
        <v>Utencilios de Cocina</v>
      </c>
      <c r="C278" s="62">
        <f t="shared" si="101"/>
        <v>0</v>
      </c>
      <c r="D278" s="62">
        <f t="shared" si="101"/>
        <v>0</v>
      </c>
      <c r="E278" s="62">
        <f t="shared" si="101"/>
        <v>0</v>
      </c>
      <c r="F278" s="62">
        <f t="shared" si="101"/>
        <v>0</v>
      </c>
      <c r="G278" s="62">
        <f t="shared" si="101"/>
        <v>0</v>
      </c>
      <c r="H278" s="62">
        <f t="shared" si="101"/>
        <v>0</v>
      </c>
      <c r="I278" s="62">
        <f t="shared" si="101"/>
        <v>0</v>
      </c>
      <c r="J278" s="62">
        <f t="shared" si="101"/>
        <v>0</v>
      </c>
      <c r="K278" s="62">
        <f t="shared" si="101"/>
        <v>0</v>
      </c>
      <c r="L278" s="62">
        <f t="shared" si="101"/>
        <v>0</v>
      </c>
      <c r="M278" s="62">
        <f t="shared" si="101"/>
        <v>0</v>
      </c>
      <c r="N278" s="62">
        <f t="shared" si="101"/>
        <v>0</v>
      </c>
      <c r="O278" s="27">
        <f t="shared" si="102"/>
        <v>0</v>
      </c>
      <c r="P278" s="18" t="e">
        <f t="shared" si="96"/>
        <v>#DIV/0!</v>
      </c>
    </row>
    <row r="279" spans="1:16" outlineLevel="2" x14ac:dyDescent="0.3">
      <c r="A279" s="24" t="s">
        <v>157</v>
      </c>
      <c r="B279" s="25" t="str">
        <f t="shared" si="100"/>
        <v>Productos para nuevas recetas</v>
      </c>
      <c r="C279" s="62">
        <f t="shared" si="101"/>
        <v>0</v>
      </c>
      <c r="D279" s="62">
        <f t="shared" si="101"/>
        <v>0</v>
      </c>
      <c r="E279" s="62">
        <f t="shared" si="101"/>
        <v>0</v>
      </c>
      <c r="F279" s="62">
        <f t="shared" si="101"/>
        <v>0</v>
      </c>
      <c r="G279" s="62">
        <f t="shared" si="101"/>
        <v>0</v>
      </c>
      <c r="H279" s="62">
        <f t="shared" si="101"/>
        <v>0</v>
      </c>
      <c r="I279" s="62">
        <f t="shared" si="101"/>
        <v>0</v>
      </c>
      <c r="J279" s="62">
        <f t="shared" si="101"/>
        <v>0</v>
      </c>
      <c r="K279" s="62">
        <f t="shared" si="101"/>
        <v>0</v>
      </c>
      <c r="L279" s="62">
        <f t="shared" si="101"/>
        <v>0</v>
      </c>
      <c r="M279" s="62">
        <f t="shared" si="101"/>
        <v>0</v>
      </c>
      <c r="N279" s="62">
        <f t="shared" si="101"/>
        <v>0</v>
      </c>
      <c r="O279" s="27">
        <f t="shared" si="102"/>
        <v>0</v>
      </c>
      <c r="P279" s="18" t="e">
        <f t="shared" si="96"/>
        <v>#DIV/0!</v>
      </c>
    </row>
    <row r="280" spans="1:16" outlineLevel="2" x14ac:dyDescent="0.3">
      <c r="A280" s="24" t="s">
        <v>159</v>
      </c>
      <c r="B280" s="25" t="str">
        <f t="shared" si="100"/>
        <v>Material audiovisual y visual</v>
      </c>
      <c r="C280" s="62">
        <f t="shared" si="101"/>
        <v>0</v>
      </c>
      <c r="D280" s="62">
        <f t="shared" si="101"/>
        <v>0</v>
      </c>
      <c r="E280" s="62">
        <f t="shared" si="101"/>
        <v>0</v>
      </c>
      <c r="F280" s="62">
        <f t="shared" si="101"/>
        <v>0</v>
      </c>
      <c r="G280" s="62">
        <f t="shared" si="101"/>
        <v>0</v>
      </c>
      <c r="H280" s="62">
        <f t="shared" si="101"/>
        <v>0</v>
      </c>
      <c r="I280" s="62">
        <f t="shared" si="101"/>
        <v>0</v>
      </c>
      <c r="J280" s="62">
        <f t="shared" si="101"/>
        <v>0</v>
      </c>
      <c r="K280" s="62">
        <f t="shared" si="101"/>
        <v>0</v>
      </c>
      <c r="L280" s="62">
        <f t="shared" si="101"/>
        <v>0</v>
      </c>
      <c r="M280" s="62">
        <f t="shared" si="101"/>
        <v>0</v>
      </c>
      <c r="N280" s="62">
        <f t="shared" si="101"/>
        <v>0</v>
      </c>
      <c r="O280" s="27">
        <f t="shared" si="102"/>
        <v>0</v>
      </c>
      <c r="P280" s="18" t="e">
        <f t="shared" si="96"/>
        <v>#DIV/0!</v>
      </c>
    </row>
    <row r="281" spans="1:16" outlineLevel="1" x14ac:dyDescent="0.3">
      <c r="A281" s="22" t="s">
        <v>160</v>
      </c>
      <c r="B281" s="23" t="s">
        <v>161</v>
      </c>
      <c r="C281" s="12">
        <f>SUM(C282:C295)</f>
        <v>0</v>
      </c>
      <c r="D281" s="12">
        <f t="shared" ref="D281:N281" si="103">SUM(D282:D295)</f>
        <v>0</v>
      </c>
      <c r="E281" s="12">
        <f t="shared" si="103"/>
        <v>0</v>
      </c>
      <c r="F281" s="12">
        <f t="shared" si="103"/>
        <v>0</v>
      </c>
      <c r="G281" s="12">
        <f t="shared" si="103"/>
        <v>0</v>
      </c>
      <c r="H281" s="12">
        <f t="shared" si="103"/>
        <v>0</v>
      </c>
      <c r="I281" s="12">
        <f t="shared" si="103"/>
        <v>0</v>
      </c>
      <c r="J281" s="12">
        <f t="shared" si="103"/>
        <v>0</v>
      </c>
      <c r="K281" s="12">
        <f t="shared" si="103"/>
        <v>0</v>
      </c>
      <c r="L281" s="12">
        <f t="shared" si="103"/>
        <v>0</v>
      </c>
      <c r="M281" s="12">
        <f t="shared" si="103"/>
        <v>0</v>
      </c>
      <c r="N281" s="12">
        <f t="shared" si="103"/>
        <v>0</v>
      </c>
      <c r="O281" s="13">
        <f t="shared" si="102"/>
        <v>0</v>
      </c>
      <c r="P281" s="14" t="e">
        <f t="shared" si="96"/>
        <v>#DIV/0!</v>
      </c>
    </row>
    <row r="282" spans="1:16" outlineLevel="2" x14ac:dyDescent="0.3">
      <c r="A282" s="24" t="s">
        <v>162</v>
      </c>
      <c r="B282" s="25" t="str">
        <f t="shared" ref="B282:B295" si="104">B89</f>
        <v>Publicidad prensa y revistas</v>
      </c>
      <c r="C282" s="62">
        <f t="shared" ref="C282:N295" si="105">+C89/C$177</f>
        <v>0</v>
      </c>
      <c r="D282" s="62">
        <f t="shared" si="105"/>
        <v>0</v>
      </c>
      <c r="E282" s="62">
        <f t="shared" si="105"/>
        <v>0</v>
      </c>
      <c r="F282" s="62">
        <f t="shared" si="105"/>
        <v>0</v>
      </c>
      <c r="G282" s="62">
        <f t="shared" si="105"/>
        <v>0</v>
      </c>
      <c r="H282" s="62">
        <f t="shared" si="105"/>
        <v>0</v>
      </c>
      <c r="I282" s="62">
        <f t="shared" si="105"/>
        <v>0</v>
      </c>
      <c r="J282" s="62">
        <f t="shared" si="105"/>
        <v>0</v>
      </c>
      <c r="K282" s="62">
        <f t="shared" si="105"/>
        <v>0</v>
      </c>
      <c r="L282" s="62">
        <f t="shared" si="105"/>
        <v>0</v>
      </c>
      <c r="M282" s="62">
        <f t="shared" si="105"/>
        <v>0</v>
      </c>
      <c r="N282" s="62">
        <f t="shared" si="105"/>
        <v>0</v>
      </c>
      <c r="O282" s="27">
        <f t="shared" si="102"/>
        <v>0</v>
      </c>
      <c r="P282" s="18" t="e">
        <f t="shared" si="96"/>
        <v>#DIV/0!</v>
      </c>
    </row>
    <row r="283" spans="1:16" outlineLevel="2" x14ac:dyDescent="0.3">
      <c r="A283" s="24" t="s">
        <v>164</v>
      </c>
      <c r="B283" s="25" t="str">
        <f t="shared" si="104"/>
        <v>Publicidad radio</v>
      </c>
      <c r="C283" s="62">
        <f t="shared" si="105"/>
        <v>0</v>
      </c>
      <c r="D283" s="62">
        <f t="shared" si="105"/>
        <v>0</v>
      </c>
      <c r="E283" s="62">
        <f t="shared" si="105"/>
        <v>0</v>
      </c>
      <c r="F283" s="62">
        <f t="shared" si="105"/>
        <v>0</v>
      </c>
      <c r="G283" s="62">
        <f t="shared" si="105"/>
        <v>0</v>
      </c>
      <c r="H283" s="62">
        <f t="shared" si="105"/>
        <v>0</v>
      </c>
      <c r="I283" s="62">
        <f t="shared" si="105"/>
        <v>0</v>
      </c>
      <c r="J283" s="62">
        <f t="shared" si="105"/>
        <v>0</v>
      </c>
      <c r="K283" s="62">
        <f t="shared" si="105"/>
        <v>0</v>
      </c>
      <c r="L283" s="62">
        <f t="shared" si="105"/>
        <v>0</v>
      </c>
      <c r="M283" s="62">
        <f t="shared" si="105"/>
        <v>0</v>
      </c>
      <c r="N283" s="62">
        <f t="shared" si="105"/>
        <v>0</v>
      </c>
      <c r="O283" s="27">
        <f t="shared" si="102"/>
        <v>0</v>
      </c>
      <c r="P283" s="18" t="e">
        <f t="shared" si="96"/>
        <v>#DIV/0!</v>
      </c>
    </row>
    <row r="284" spans="1:16" outlineLevel="2" x14ac:dyDescent="0.3">
      <c r="A284" s="24" t="s">
        <v>166</v>
      </c>
      <c r="B284" s="25" t="str">
        <f t="shared" si="104"/>
        <v>Publicidad TV</v>
      </c>
      <c r="C284" s="62">
        <f t="shared" si="105"/>
        <v>0</v>
      </c>
      <c r="D284" s="62">
        <f t="shared" si="105"/>
        <v>0</v>
      </c>
      <c r="E284" s="62">
        <f t="shared" si="105"/>
        <v>0</v>
      </c>
      <c r="F284" s="62">
        <f t="shared" si="105"/>
        <v>0</v>
      </c>
      <c r="G284" s="62">
        <f t="shared" si="105"/>
        <v>0</v>
      </c>
      <c r="H284" s="62">
        <f t="shared" si="105"/>
        <v>0</v>
      </c>
      <c r="I284" s="62">
        <f t="shared" si="105"/>
        <v>0</v>
      </c>
      <c r="J284" s="62">
        <f t="shared" si="105"/>
        <v>0</v>
      </c>
      <c r="K284" s="62">
        <f t="shared" si="105"/>
        <v>0</v>
      </c>
      <c r="L284" s="62">
        <f t="shared" si="105"/>
        <v>0</v>
      </c>
      <c r="M284" s="62">
        <f t="shared" si="105"/>
        <v>0</v>
      </c>
      <c r="N284" s="62">
        <f t="shared" si="105"/>
        <v>0</v>
      </c>
      <c r="O284" s="27">
        <f t="shared" si="102"/>
        <v>0</v>
      </c>
      <c r="P284" s="18" t="e">
        <f t="shared" si="96"/>
        <v>#DIV/0!</v>
      </c>
    </row>
    <row r="285" spans="1:16" outlineLevel="2" x14ac:dyDescent="0.3">
      <c r="A285" s="24" t="s">
        <v>168</v>
      </c>
      <c r="B285" s="25" t="str">
        <f t="shared" si="104"/>
        <v>Publicidad cine</v>
      </c>
      <c r="C285" s="62">
        <f t="shared" si="105"/>
        <v>0</v>
      </c>
      <c r="D285" s="62">
        <f t="shared" si="105"/>
        <v>0</v>
      </c>
      <c r="E285" s="62">
        <f t="shared" si="105"/>
        <v>0</v>
      </c>
      <c r="F285" s="62">
        <f t="shared" si="105"/>
        <v>0</v>
      </c>
      <c r="G285" s="62">
        <f t="shared" si="105"/>
        <v>0</v>
      </c>
      <c r="H285" s="62">
        <f t="shared" si="105"/>
        <v>0</v>
      </c>
      <c r="I285" s="62">
        <f t="shared" si="105"/>
        <v>0</v>
      </c>
      <c r="J285" s="62">
        <f t="shared" si="105"/>
        <v>0</v>
      </c>
      <c r="K285" s="62">
        <f t="shared" si="105"/>
        <v>0</v>
      </c>
      <c r="L285" s="62">
        <f t="shared" si="105"/>
        <v>0</v>
      </c>
      <c r="M285" s="62">
        <f t="shared" si="105"/>
        <v>0</v>
      </c>
      <c r="N285" s="62">
        <f t="shared" si="105"/>
        <v>0</v>
      </c>
      <c r="O285" s="27">
        <f t="shared" si="102"/>
        <v>0</v>
      </c>
      <c r="P285" s="18" t="e">
        <f t="shared" si="96"/>
        <v>#DIV/0!</v>
      </c>
    </row>
    <row r="286" spans="1:16" outlineLevel="2" x14ac:dyDescent="0.3">
      <c r="A286" s="24" t="s">
        <v>170</v>
      </c>
      <c r="B286" s="25" t="str">
        <f t="shared" si="104"/>
        <v>Publicidad vallas</v>
      </c>
      <c r="C286" s="62">
        <f t="shared" si="105"/>
        <v>0</v>
      </c>
      <c r="D286" s="62">
        <f t="shared" si="105"/>
        <v>0</v>
      </c>
      <c r="E286" s="62">
        <f t="shared" si="105"/>
        <v>0</v>
      </c>
      <c r="F286" s="62">
        <f t="shared" si="105"/>
        <v>0</v>
      </c>
      <c r="G286" s="62">
        <f t="shared" si="105"/>
        <v>0</v>
      </c>
      <c r="H286" s="62">
        <f t="shared" si="105"/>
        <v>0</v>
      </c>
      <c r="I286" s="62">
        <f t="shared" si="105"/>
        <v>0</v>
      </c>
      <c r="J286" s="62">
        <f t="shared" si="105"/>
        <v>0</v>
      </c>
      <c r="K286" s="62">
        <f t="shared" si="105"/>
        <v>0</v>
      </c>
      <c r="L286" s="62">
        <f t="shared" si="105"/>
        <v>0</v>
      </c>
      <c r="M286" s="62">
        <f t="shared" si="105"/>
        <v>0</v>
      </c>
      <c r="N286" s="62">
        <f t="shared" si="105"/>
        <v>0</v>
      </c>
      <c r="O286" s="27">
        <f t="shared" si="102"/>
        <v>0</v>
      </c>
      <c r="P286" s="18" t="e">
        <f t="shared" si="96"/>
        <v>#DIV/0!</v>
      </c>
    </row>
    <row r="287" spans="1:16" outlineLevel="2" x14ac:dyDescent="0.3">
      <c r="A287" s="24" t="s">
        <v>172</v>
      </c>
      <c r="B287" s="25" t="str">
        <f t="shared" si="104"/>
        <v>Publicidad rotulos</v>
      </c>
      <c r="C287" s="62">
        <f t="shared" si="105"/>
        <v>0</v>
      </c>
      <c r="D287" s="62">
        <f t="shared" si="105"/>
        <v>0</v>
      </c>
      <c r="E287" s="62">
        <f t="shared" si="105"/>
        <v>0</v>
      </c>
      <c r="F287" s="62">
        <f t="shared" si="105"/>
        <v>0</v>
      </c>
      <c r="G287" s="62">
        <f t="shared" si="105"/>
        <v>0</v>
      </c>
      <c r="H287" s="62">
        <f t="shared" si="105"/>
        <v>0</v>
      </c>
      <c r="I287" s="62">
        <f t="shared" si="105"/>
        <v>0</v>
      </c>
      <c r="J287" s="62">
        <f t="shared" si="105"/>
        <v>0</v>
      </c>
      <c r="K287" s="62">
        <f t="shared" si="105"/>
        <v>0</v>
      </c>
      <c r="L287" s="62">
        <f t="shared" si="105"/>
        <v>0</v>
      </c>
      <c r="M287" s="62">
        <f t="shared" si="105"/>
        <v>0</v>
      </c>
      <c r="N287" s="62">
        <f t="shared" si="105"/>
        <v>0</v>
      </c>
      <c r="O287" s="27">
        <f t="shared" si="102"/>
        <v>0</v>
      </c>
      <c r="P287" s="18" t="e">
        <f t="shared" si="96"/>
        <v>#DIV/0!</v>
      </c>
    </row>
    <row r="288" spans="1:16" outlineLevel="2" x14ac:dyDescent="0.3">
      <c r="A288" s="24" t="s">
        <v>174</v>
      </c>
      <c r="B288" s="25" t="str">
        <f t="shared" si="104"/>
        <v>Publicidad banners</v>
      </c>
      <c r="C288" s="62">
        <f t="shared" si="105"/>
        <v>0</v>
      </c>
      <c r="D288" s="62">
        <f t="shared" si="105"/>
        <v>0</v>
      </c>
      <c r="E288" s="62">
        <f t="shared" si="105"/>
        <v>0</v>
      </c>
      <c r="F288" s="62">
        <f t="shared" si="105"/>
        <v>0</v>
      </c>
      <c r="G288" s="62">
        <f t="shared" si="105"/>
        <v>0</v>
      </c>
      <c r="H288" s="62">
        <f t="shared" si="105"/>
        <v>0</v>
      </c>
      <c r="I288" s="62">
        <f t="shared" si="105"/>
        <v>0</v>
      </c>
      <c r="J288" s="62">
        <f t="shared" si="105"/>
        <v>0</v>
      </c>
      <c r="K288" s="62">
        <f t="shared" si="105"/>
        <v>0</v>
      </c>
      <c r="L288" s="62">
        <f t="shared" si="105"/>
        <v>0</v>
      </c>
      <c r="M288" s="62">
        <f t="shared" si="105"/>
        <v>0</v>
      </c>
      <c r="N288" s="62">
        <f t="shared" si="105"/>
        <v>0</v>
      </c>
      <c r="O288" s="27">
        <f t="shared" si="102"/>
        <v>0</v>
      </c>
      <c r="P288" s="18" t="e">
        <f t="shared" si="96"/>
        <v>#DIV/0!</v>
      </c>
    </row>
    <row r="289" spans="1:16" outlineLevel="2" x14ac:dyDescent="0.3">
      <c r="A289" s="24" t="s">
        <v>176</v>
      </c>
      <c r="B289" s="25" t="str">
        <f t="shared" si="104"/>
        <v>Publicidad mopis</v>
      </c>
      <c r="C289" s="62">
        <f t="shared" si="105"/>
        <v>0</v>
      </c>
      <c r="D289" s="62">
        <f t="shared" si="105"/>
        <v>0</v>
      </c>
      <c r="E289" s="62">
        <f t="shared" si="105"/>
        <v>0</v>
      </c>
      <c r="F289" s="62">
        <f t="shared" si="105"/>
        <v>0</v>
      </c>
      <c r="G289" s="62">
        <f t="shared" si="105"/>
        <v>0</v>
      </c>
      <c r="H289" s="62">
        <f t="shared" si="105"/>
        <v>0</v>
      </c>
      <c r="I289" s="62">
        <f t="shared" si="105"/>
        <v>0</v>
      </c>
      <c r="J289" s="62">
        <f t="shared" si="105"/>
        <v>0</v>
      </c>
      <c r="K289" s="62">
        <f t="shared" si="105"/>
        <v>0</v>
      </c>
      <c r="L289" s="62">
        <f t="shared" si="105"/>
        <v>0</v>
      </c>
      <c r="M289" s="62">
        <f t="shared" si="105"/>
        <v>0</v>
      </c>
      <c r="N289" s="62">
        <f t="shared" si="105"/>
        <v>0</v>
      </c>
      <c r="O289" s="27">
        <f t="shared" si="102"/>
        <v>0</v>
      </c>
      <c r="P289" s="18" t="e">
        <f t="shared" si="96"/>
        <v>#DIV/0!</v>
      </c>
    </row>
    <row r="290" spans="1:16" outlineLevel="2" x14ac:dyDescent="0.3">
      <c r="A290" s="24" t="s">
        <v>178</v>
      </c>
      <c r="B290" s="25" t="str">
        <f t="shared" si="104"/>
        <v>Publicidad WEB</v>
      </c>
      <c r="C290" s="62">
        <f t="shared" si="105"/>
        <v>0</v>
      </c>
      <c r="D290" s="62">
        <f t="shared" si="105"/>
        <v>0</v>
      </c>
      <c r="E290" s="62">
        <f t="shared" si="105"/>
        <v>0</v>
      </c>
      <c r="F290" s="62">
        <f t="shared" si="105"/>
        <v>0</v>
      </c>
      <c r="G290" s="62">
        <f t="shared" si="105"/>
        <v>0</v>
      </c>
      <c r="H290" s="62">
        <f t="shared" si="105"/>
        <v>0</v>
      </c>
      <c r="I290" s="62">
        <f t="shared" si="105"/>
        <v>0</v>
      </c>
      <c r="J290" s="62">
        <f t="shared" si="105"/>
        <v>0</v>
      </c>
      <c r="K290" s="62">
        <f t="shared" si="105"/>
        <v>0</v>
      </c>
      <c r="L290" s="62">
        <f t="shared" si="105"/>
        <v>0</v>
      </c>
      <c r="M290" s="62">
        <f t="shared" si="105"/>
        <v>0</v>
      </c>
      <c r="N290" s="62">
        <f t="shared" si="105"/>
        <v>0</v>
      </c>
      <c r="O290" s="27">
        <f t="shared" si="102"/>
        <v>0</v>
      </c>
      <c r="P290" s="18" t="e">
        <f t="shared" si="96"/>
        <v>#DIV/0!</v>
      </c>
    </row>
    <row r="291" spans="1:16" outlineLevel="2" x14ac:dyDescent="0.3">
      <c r="A291" s="24" t="s">
        <v>180</v>
      </c>
      <c r="B291" s="25" t="str">
        <f t="shared" si="104"/>
        <v>Degustaciones</v>
      </c>
      <c r="C291" s="62">
        <f t="shared" si="105"/>
        <v>0</v>
      </c>
      <c r="D291" s="62">
        <f t="shared" si="105"/>
        <v>0</v>
      </c>
      <c r="E291" s="62">
        <f t="shared" si="105"/>
        <v>0</v>
      </c>
      <c r="F291" s="62">
        <f t="shared" si="105"/>
        <v>0</v>
      </c>
      <c r="G291" s="62">
        <f t="shared" si="105"/>
        <v>0</v>
      </c>
      <c r="H291" s="62">
        <f t="shared" si="105"/>
        <v>0</v>
      </c>
      <c r="I291" s="62">
        <f t="shared" si="105"/>
        <v>0</v>
      </c>
      <c r="J291" s="62">
        <f t="shared" si="105"/>
        <v>0</v>
      </c>
      <c r="K291" s="62">
        <f t="shared" si="105"/>
        <v>0</v>
      </c>
      <c r="L291" s="62">
        <f t="shared" si="105"/>
        <v>0</v>
      </c>
      <c r="M291" s="62">
        <f t="shared" si="105"/>
        <v>0</v>
      </c>
      <c r="N291" s="62">
        <f t="shared" si="105"/>
        <v>0</v>
      </c>
      <c r="O291" s="27">
        <f t="shared" si="102"/>
        <v>0</v>
      </c>
      <c r="P291" s="18" t="e">
        <f t="shared" si="96"/>
        <v>#DIV/0!</v>
      </c>
    </row>
    <row r="292" spans="1:16" outlineLevel="2" x14ac:dyDescent="0.3">
      <c r="A292" s="24" t="s">
        <v>182</v>
      </c>
      <c r="B292" s="25" t="str">
        <f t="shared" si="104"/>
        <v>Atenciones y Eventos</v>
      </c>
      <c r="C292" s="62">
        <f t="shared" si="105"/>
        <v>0</v>
      </c>
      <c r="D292" s="62">
        <f t="shared" si="105"/>
        <v>0</v>
      </c>
      <c r="E292" s="62">
        <f t="shared" si="105"/>
        <v>0</v>
      </c>
      <c r="F292" s="62">
        <f t="shared" si="105"/>
        <v>0</v>
      </c>
      <c r="G292" s="62">
        <f t="shared" si="105"/>
        <v>0</v>
      </c>
      <c r="H292" s="62">
        <f t="shared" si="105"/>
        <v>0</v>
      </c>
      <c r="I292" s="62">
        <f t="shared" si="105"/>
        <v>0</v>
      </c>
      <c r="J292" s="62">
        <f t="shared" si="105"/>
        <v>0</v>
      </c>
      <c r="K292" s="62">
        <f t="shared" si="105"/>
        <v>0</v>
      </c>
      <c r="L292" s="62">
        <f t="shared" si="105"/>
        <v>0</v>
      </c>
      <c r="M292" s="62">
        <f t="shared" si="105"/>
        <v>0</v>
      </c>
      <c r="N292" s="62">
        <f t="shared" si="105"/>
        <v>0</v>
      </c>
      <c r="O292" s="27">
        <f t="shared" si="102"/>
        <v>0</v>
      </c>
      <c r="P292" s="18" t="e">
        <f t="shared" si="96"/>
        <v>#DIV/0!</v>
      </c>
    </row>
    <row r="293" spans="1:16" outlineLevel="2" x14ac:dyDescent="0.3">
      <c r="A293" s="24" t="s">
        <v>184</v>
      </c>
      <c r="B293" s="25" t="str">
        <f t="shared" si="104"/>
        <v>Bolsas de cortesia</v>
      </c>
      <c r="C293" s="62">
        <f t="shared" si="105"/>
        <v>0</v>
      </c>
      <c r="D293" s="62">
        <f t="shared" si="105"/>
        <v>0</v>
      </c>
      <c r="E293" s="62">
        <f t="shared" si="105"/>
        <v>0</v>
      </c>
      <c r="F293" s="62">
        <f t="shared" si="105"/>
        <v>0</v>
      </c>
      <c r="G293" s="62">
        <f t="shared" si="105"/>
        <v>0</v>
      </c>
      <c r="H293" s="62">
        <f t="shared" si="105"/>
        <v>0</v>
      </c>
      <c r="I293" s="62">
        <f t="shared" si="105"/>
        <v>0</v>
      </c>
      <c r="J293" s="62">
        <f t="shared" si="105"/>
        <v>0</v>
      </c>
      <c r="K293" s="62">
        <f t="shared" si="105"/>
        <v>0</v>
      </c>
      <c r="L293" s="62">
        <f t="shared" si="105"/>
        <v>0</v>
      </c>
      <c r="M293" s="62">
        <f t="shared" si="105"/>
        <v>0</v>
      </c>
      <c r="N293" s="62">
        <f t="shared" si="105"/>
        <v>0</v>
      </c>
      <c r="O293" s="27">
        <f t="shared" si="102"/>
        <v>0</v>
      </c>
      <c r="P293" s="18" t="e">
        <f t="shared" si="96"/>
        <v>#DIV/0!</v>
      </c>
    </row>
    <row r="294" spans="1:16" outlineLevel="2" x14ac:dyDescent="0.3">
      <c r="A294" s="24" t="s">
        <v>186</v>
      </c>
      <c r="B294" s="25" t="str">
        <f t="shared" si="104"/>
        <v>Patrocinios</v>
      </c>
      <c r="C294" s="62">
        <f t="shared" si="105"/>
        <v>0</v>
      </c>
      <c r="D294" s="62">
        <f t="shared" si="105"/>
        <v>0</v>
      </c>
      <c r="E294" s="62">
        <f t="shared" si="105"/>
        <v>0</v>
      </c>
      <c r="F294" s="62">
        <f t="shared" si="105"/>
        <v>0</v>
      </c>
      <c r="G294" s="62">
        <f t="shared" si="105"/>
        <v>0</v>
      </c>
      <c r="H294" s="62">
        <f t="shared" si="105"/>
        <v>0</v>
      </c>
      <c r="I294" s="62">
        <f t="shared" si="105"/>
        <v>0</v>
      </c>
      <c r="J294" s="62">
        <f t="shared" si="105"/>
        <v>0</v>
      </c>
      <c r="K294" s="62">
        <f t="shared" si="105"/>
        <v>0</v>
      </c>
      <c r="L294" s="62">
        <f t="shared" si="105"/>
        <v>0</v>
      </c>
      <c r="M294" s="62">
        <f t="shared" si="105"/>
        <v>0</v>
      </c>
      <c r="N294" s="62">
        <f t="shared" si="105"/>
        <v>0</v>
      </c>
      <c r="O294" s="27">
        <f t="shared" si="102"/>
        <v>0</v>
      </c>
      <c r="P294" s="18" t="e">
        <f t="shared" si="96"/>
        <v>#DIV/0!</v>
      </c>
    </row>
    <row r="295" spans="1:16" outlineLevel="2" x14ac:dyDescent="0.3">
      <c r="A295" s="24" t="s">
        <v>188</v>
      </c>
      <c r="B295" s="25" t="str">
        <f t="shared" si="104"/>
        <v>Suscripciones</v>
      </c>
      <c r="C295" s="62">
        <f t="shared" si="105"/>
        <v>0</v>
      </c>
      <c r="D295" s="62">
        <f t="shared" si="105"/>
        <v>0</v>
      </c>
      <c r="E295" s="62">
        <f t="shared" si="105"/>
        <v>0</v>
      </c>
      <c r="F295" s="62">
        <f t="shared" si="105"/>
        <v>0</v>
      </c>
      <c r="G295" s="62">
        <f t="shared" si="105"/>
        <v>0</v>
      </c>
      <c r="H295" s="62">
        <f t="shared" si="105"/>
        <v>0</v>
      </c>
      <c r="I295" s="62">
        <f t="shared" si="105"/>
        <v>0</v>
      </c>
      <c r="J295" s="62">
        <f t="shared" si="105"/>
        <v>0</v>
      </c>
      <c r="K295" s="62">
        <f t="shared" si="105"/>
        <v>0</v>
      </c>
      <c r="L295" s="62">
        <f t="shared" si="105"/>
        <v>0</v>
      </c>
      <c r="M295" s="62">
        <f t="shared" si="105"/>
        <v>0</v>
      </c>
      <c r="N295" s="62">
        <f t="shared" si="105"/>
        <v>0</v>
      </c>
      <c r="O295" s="27">
        <f t="shared" si="102"/>
        <v>0</v>
      </c>
      <c r="P295" s="18" t="e">
        <f t="shared" si="96"/>
        <v>#DIV/0!</v>
      </c>
    </row>
    <row r="296" spans="1:16" outlineLevel="1" x14ac:dyDescent="0.3">
      <c r="A296" s="22" t="s">
        <v>190</v>
      </c>
      <c r="B296" s="23" t="s">
        <v>191</v>
      </c>
      <c r="C296" s="12">
        <f>SUM(C297:C307)</f>
        <v>0</v>
      </c>
      <c r="D296" s="12">
        <f t="shared" ref="D296:N296" si="106">SUM(D297:D307)</f>
        <v>0</v>
      </c>
      <c r="E296" s="12">
        <f t="shared" si="106"/>
        <v>0</v>
      </c>
      <c r="F296" s="12">
        <f t="shared" si="106"/>
        <v>0</v>
      </c>
      <c r="G296" s="12">
        <f t="shared" si="106"/>
        <v>0</v>
      </c>
      <c r="H296" s="12">
        <f t="shared" si="106"/>
        <v>0</v>
      </c>
      <c r="I296" s="12">
        <f t="shared" si="106"/>
        <v>0</v>
      </c>
      <c r="J296" s="12">
        <f t="shared" si="106"/>
        <v>0</v>
      </c>
      <c r="K296" s="12">
        <f t="shared" si="106"/>
        <v>0</v>
      </c>
      <c r="L296" s="12">
        <f t="shared" si="106"/>
        <v>0</v>
      </c>
      <c r="M296" s="12">
        <f t="shared" si="106"/>
        <v>0</v>
      </c>
      <c r="N296" s="12">
        <f t="shared" si="106"/>
        <v>0</v>
      </c>
      <c r="O296" s="13">
        <f t="shared" si="102"/>
        <v>0</v>
      </c>
      <c r="P296" s="14" t="e">
        <f t="shared" si="96"/>
        <v>#DIV/0!</v>
      </c>
    </row>
    <row r="297" spans="1:16" outlineLevel="2" x14ac:dyDescent="0.3">
      <c r="A297" s="24" t="s">
        <v>192</v>
      </c>
      <c r="B297" s="25" t="str">
        <f t="shared" ref="B297:B307" si="107">B104</f>
        <v>Impuesto municipal por ingresos IMI</v>
      </c>
      <c r="C297" s="29">
        <f>C198*$P$104</f>
        <v>0</v>
      </c>
      <c r="D297" s="29">
        <f t="shared" ref="D297:N297" si="108">D198*$P$104</f>
        <v>0</v>
      </c>
      <c r="E297" s="29">
        <f t="shared" si="108"/>
        <v>0</v>
      </c>
      <c r="F297" s="29">
        <f t="shared" si="108"/>
        <v>0</v>
      </c>
      <c r="G297" s="29">
        <f t="shared" si="108"/>
        <v>0</v>
      </c>
      <c r="H297" s="29">
        <f t="shared" si="108"/>
        <v>0</v>
      </c>
      <c r="I297" s="29">
        <f t="shared" si="108"/>
        <v>0</v>
      </c>
      <c r="J297" s="29">
        <f t="shared" si="108"/>
        <v>0</v>
      </c>
      <c r="K297" s="29">
        <f t="shared" si="108"/>
        <v>0</v>
      </c>
      <c r="L297" s="29">
        <f t="shared" si="108"/>
        <v>0</v>
      </c>
      <c r="M297" s="29">
        <f t="shared" si="108"/>
        <v>0</v>
      </c>
      <c r="N297" s="29">
        <f t="shared" si="108"/>
        <v>0</v>
      </c>
      <c r="O297" s="27">
        <f t="shared" si="102"/>
        <v>0</v>
      </c>
      <c r="P297" s="18" t="e">
        <f t="shared" si="96"/>
        <v>#DIV/0!</v>
      </c>
    </row>
    <row r="298" spans="1:16" outlineLevel="2" x14ac:dyDescent="0.3">
      <c r="A298" s="24" t="s">
        <v>194</v>
      </c>
      <c r="B298" s="25" t="str">
        <f t="shared" si="107"/>
        <v>Matricula por registros contables</v>
      </c>
      <c r="C298" s="62">
        <f t="shared" ref="C298:N307" si="109">+C105/C$177</f>
        <v>0</v>
      </c>
      <c r="D298" s="62">
        <f t="shared" si="109"/>
        <v>0</v>
      </c>
      <c r="E298" s="62">
        <f t="shared" si="109"/>
        <v>0</v>
      </c>
      <c r="F298" s="62">
        <f t="shared" si="109"/>
        <v>0</v>
      </c>
      <c r="G298" s="62">
        <f t="shared" si="109"/>
        <v>0</v>
      </c>
      <c r="H298" s="62">
        <f t="shared" si="109"/>
        <v>0</v>
      </c>
      <c r="I298" s="62">
        <f t="shared" si="109"/>
        <v>0</v>
      </c>
      <c r="J298" s="62">
        <f t="shared" si="109"/>
        <v>0</v>
      </c>
      <c r="K298" s="62">
        <f t="shared" si="109"/>
        <v>0</v>
      </c>
      <c r="L298" s="62">
        <f t="shared" si="109"/>
        <v>0</v>
      </c>
      <c r="M298" s="62">
        <f t="shared" si="109"/>
        <v>0</v>
      </c>
      <c r="N298" s="62">
        <f t="shared" si="109"/>
        <v>0</v>
      </c>
      <c r="O298" s="27">
        <f t="shared" si="102"/>
        <v>0</v>
      </c>
      <c r="P298" s="18" t="e">
        <f t="shared" si="96"/>
        <v>#DIV/0!</v>
      </c>
    </row>
    <row r="299" spans="1:16" outlineLevel="2" x14ac:dyDescent="0.3">
      <c r="A299" s="24" t="s">
        <v>196</v>
      </c>
      <c r="B299" s="25" t="str">
        <f t="shared" si="107"/>
        <v>Timbres fiscales</v>
      </c>
      <c r="C299" s="62">
        <f t="shared" si="109"/>
        <v>0</v>
      </c>
      <c r="D299" s="62">
        <f t="shared" si="109"/>
        <v>0</v>
      </c>
      <c r="E299" s="62">
        <f t="shared" si="109"/>
        <v>0</v>
      </c>
      <c r="F299" s="62">
        <f t="shared" si="109"/>
        <v>0</v>
      </c>
      <c r="G299" s="62">
        <f t="shared" si="109"/>
        <v>0</v>
      </c>
      <c r="H299" s="62">
        <f t="shared" si="109"/>
        <v>0</v>
      </c>
      <c r="I299" s="62">
        <f t="shared" si="109"/>
        <v>0</v>
      </c>
      <c r="J299" s="62">
        <f t="shared" si="109"/>
        <v>0</v>
      </c>
      <c r="K299" s="62">
        <f t="shared" si="109"/>
        <v>0</v>
      </c>
      <c r="L299" s="62">
        <f t="shared" si="109"/>
        <v>0</v>
      </c>
      <c r="M299" s="62">
        <f t="shared" si="109"/>
        <v>0</v>
      </c>
      <c r="N299" s="62">
        <f t="shared" si="109"/>
        <v>0</v>
      </c>
      <c r="O299" s="27">
        <f t="shared" si="102"/>
        <v>0</v>
      </c>
      <c r="P299" s="18" t="e">
        <f t="shared" si="96"/>
        <v>#DIV/0!</v>
      </c>
    </row>
    <row r="300" spans="1:16" outlineLevel="2" x14ac:dyDescent="0.3">
      <c r="A300" s="24" t="s">
        <v>198</v>
      </c>
      <c r="B300" s="25" t="str">
        <f t="shared" si="107"/>
        <v>Derecho a parqueo</v>
      </c>
      <c r="C300" s="62">
        <f t="shared" si="109"/>
        <v>0</v>
      </c>
      <c r="D300" s="62">
        <f t="shared" si="109"/>
        <v>0</v>
      </c>
      <c r="E300" s="62">
        <f t="shared" si="109"/>
        <v>0</v>
      </c>
      <c r="F300" s="62">
        <f t="shared" si="109"/>
        <v>0</v>
      </c>
      <c r="G300" s="62">
        <f t="shared" si="109"/>
        <v>0</v>
      </c>
      <c r="H300" s="62">
        <f t="shared" si="109"/>
        <v>0</v>
      </c>
      <c r="I300" s="62">
        <f t="shared" si="109"/>
        <v>0</v>
      </c>
      <c r="J300" s="62">
        <f t="shared" si="109"/>
        <v>0</v>
      </c>
      <c r="K300" s="62">
        <f t="shared" si="109"/>
        <v>0</v>
      </c>
      <c r="L300" s="62">
        <f t="shared" si="109"/>
        <v>0</v>
      </c>
      <c r="M300" s="62">
        <f t="shared" si="109"/>
        <v>0</v>
      </c>
      <c r="N300" s="62">
        <f t="shared" si="109"/>
        <v>0</v>
      </c>
      <c r="O300" s="27">
        <f t="shared" si="102"/>
        <v>0</v>
      </c>
      <c r="P300" s="18" t="e">
        <f t="shared" si="96"/>
        <v>#DIV/0!</v>
      </c>
    </row>
    <row r="301" spans="1:16" outlineLevel="2" x14ac:dyDescent="0.3">
      <c r="A301" s="24" t="s">
        <v>200</v>
      </c>
      <c r="B301" s="25" t="str">
        <f t="shared" si="107"/>
        <v>Solvencias</v>
      </c>
      <c r="C301" s="62">
        <f t="shared" si="109"/>
        <v>0</v>
      </c>
      <c r="D301" s="62">
        <f t="shared" si="109"/>
        <v>0</v>
      </c>
      <c r="E301" s="62">
        <f t="shared" si="109"/>
        <v>0</v>
      </c>
      <c r="F301" s="62">
        <f t="shared" si="109"/>
        <v>0</v>
      </c>
      <c r="G301" s="62">
        <f t="shared" si="109"/>
        <v>0</v>
      </c>
      <c r="H301" s="62">
        <f t="shared" si="109"/>
        <v>0</v>
      </c>
      <c r="I301" s="62">
        <f t="shared" si="109"/>
        <v>0</v>
      </c>
      <c r="J301" s="62">
        <f t="shared" si="109"/>
        <v>0</v>
      </c>
      <c r="K301" s="62">
        <f t="shared" si="109"/>
        <v>0</v>
      </c>
      <c r="L301" s="62">
        <f t="shared" si="109"/>
        <v>0</v>
      </c>
      <c r="M301" s="62">
        <f t="shared" si="109"/>
        <v>0</v>
      </c>
      <c r="N301" s="62">
        <f t="shared" si="109"/>
        <v>0</v>
      </c>
      <c r="O301" s="27">
        <f t="shared" si="102"/>
        <v>0</v>
      </c>
      <c r="P301" s="18" t="e">
        <f t="shared" si="96"/>
        <v>#DIV/0!</v>
      </c>
    </row>
    <row r="302" spans="1:16" outlineLevel="2" x14ac:dyDescent="0.3">
      <c r="A302" s="24" t="s">
        <v>202</v>
      </c>
      <c r="B302" s="25" t="str">
        <f t="shared" si="107"/>
        <v>Servicios fitosanitarios</v>
      </c>
      <c r="C302" s="62">
        <f t="shared" si="109"/>
        <v>0</v>
      </c>
      <c r="D302" s="62">
        <f t="shared" si="109"/>
        <v>0</v>
      </c>
      <c r="E302" s="62">
        <f t="shared" si="109"/>
        <v>0</v>
      </c>
      <c r="F302" s="62">
        <f t="shared" si="109"/>
        <v>0</v>
      </c>
      <c r="G302" s="62">
        <f t="shared" si="109"/>
        <v>0</v>
      </c>
      <c r="H302" s="62">
        <f t="shared" si="109"/>
        <v>0</v>
      </c>
      <c r="I302" s="62">
        <f t="shared" si="109"/>
        <v>0</v>
      </c>
      <c r="J302" s="62">
        <f t="shared" si="109"/>
        <v>0</v>
      </c>
      <c r="K302" s="62">
        <f t="shared" si="109"/>
        <v>0</v>
      </c>
      <c r="L302" s="62">
        <f t="shared" si="109"/>
        <v>0</v>
      </c>
      <c r="M302" s="62">
        <f t="shared" si="109"/>
        <v>0</v>
      </c>
      <c r="N302" s="62">
        <f t="shared" si="109"/>
        <v>0</v>
      </c>
      <c r="O302" s="27">
        <f t="shared" si="102"/>
        <v>0</v>
      </c>
      <c r="P302" s="18" t="e">
        <f t="shared" si="96"/>
        <v>#DIV/0!</v>
      </c>
    </row>
    <row r="303" spans="1:16" outlineLevel="2" x14ac:dyDescent="0.3">
      <c r="A303" s="24" t="s">
        <v>204</v>
      </c>
      <c r="B303" s="25" t="str">
        <f t="shared" si="107"/>
        <v>Derecho de inspeccion</v>
      </c>
      <c r="C303" s="62">
        <f t="shared" si="109"/>
        <v>0</v>
      </c>
      <c r="D303" s="62">
        <f t="shared" si="109"/>
        <v>0</v>
      </c>
      <c r="E303" s="62">
        <f t="shared" si="109"/>
        <v>0</v>
      </c>
      <c r="F303" s="62">
        <f t="shared" si="109"/>
        <v>0</v>
      </c>
      <c r="G303" s="62">
        <f t="shared" si="109"/>
        <v>0</v>
      </c>
      <c r="H303" s="62">
        <f t="shared" si="109"/>
        <v>0</v>
      </c>
      <c r="I303" s="62">
        <f t="shared" si="109"/>
        <v>0</v>
      </c>
      <c r="J303" s="62">
        <f t="shared" si="109"/>
        <v>0</v>
      </c>
      <c r="K303" s="62">
        <f t="shared" si="109"/>
        <v>0</v>
      </c>
      <c r="L303" s="62">
        <f t="shared" si="109"/>
        <v>0</v>
      </c>
      <c r="M303" s="62">
        <f t="shared" si="109"/>
        <v>0</v>
      </c>
      <c r="N303" s="62">
        <f t="shared" si="109"/>
        <v>0</v>
      </c>
      <c r="O303" s="27">
        <f t="shared" si="102"/>
        <v>0</v>
      </c>
      <c r="P303" s="18" t="e">
        <f t="shared" si="96"/>
        <v>#DIV/0!</v>
      </c>
    </row>
    <row r="304" spans="1:16" outlineLevel="2" x14ac:dyDescent="0.3">
      <c r="A304" s="24" t="s">
        <v>206</v>
      </c>
      <c r="B304" s="25" t="str">
        <f t="shared" si="107"/>
        <v>Membresias</v>
      </c>
      <c r="C304" s="62">
        <f t="shared" si="109"/>
        <v>0</v>
      </c>
      <c r="D304" s="62">
        <f t="shared" si="109"/>
        <v>0</v>
      </c>
      <c r="E304" s="62">
        <f t="shared" si="109"/>
        <v>0</v>
      </c>
      <c r="F304" s="62">
        <f t="shared" si="109"/>
        <v>0</v>
      </c>
      <c r="G304" s="62">
        <f t="shared" si="109"/>
        <v>0</v>
      </c>
      <c r="H304" s="62">
        <f t="shared" si="109"/>
        <v>0</v>
      </c>
      <c r="I304" s="62">
        <f t="shared" si="109"/>
        <v>0</v>
      </c>
      <c r="J304" s="62">
        <f t="shared" si="109"/>
        <v>0</v>
      </c>
      <c r="K304" s="62">
        <f t="shared" si="109"/>
        <v>0</v>
      </c>
      <c r="L304" s="62">
        <f t="shared" si="109"/>
        <v>0</v>
      </c>
      <c r="M304" s="62">
        <f t="shared" si="109"/>
        <v>0</v>
      </c>
      <c r="N304" s="62">
        <f t="shared" si="109"/>
        <v>0</v>
      </c>
      <c r="O304" s="27">
        <f t="shared" si="102"/>
        <v>0</v>
      </c>
      <c r="P304" s="18" t="e">
        <f t="shared" si="96"/>
        <v>#DIV/0!</v>
      </c>
    </row>
    <row r="305" spans="1:16" outlineLevel="2" x14ac:dyDescent="0.3">
      <c r="A305" s="24" t="s">
        <v>208</v>
      </c>
      <c r="B305" s="25" t="str">
        <f t="shared" si="107"/>
        <v>Comision afiliacion T.Credito</v>
      </c>
      <c r="C305" s="62">
        <f t="shared" si="109"/>
        <v>0</v>
      </c>
      <c r="D305" s="62">
        <f t="shared" si="109"/>
        <v>0</v>
      </c>
      <c r="E305" s="62">
        <f t="shared" si="109"/>
        <v>0</v>
      </c>
      <c r="F305" s="62">
        <f t="shared" si="109"/>
        <v>0</v>
      </c>
      <c r="G305" s="62">
        <f t="shared" si="109"/>
        <v>0</v>
      </c>
      <c r="H305" s="62">
        <f t="shared" si="109"/>
        <v>0</v>
      </c>
      <c r="I305" s="62">
        <f t="shared" si="109"/>
        <v>0</v>
      </c>
      <c r="J305" s="62">
        <f t="shared" si="109"/>
        <v>0</v>
      </c>
      <c r="K305" s="62">
        <f t="shared" si="109"/>
        <v>0</v>
      </c>
      <c r="L305" s="62">
        <f t="shared" si="109"/>
        <v>0</v>
      </c>
      <c r="M305" s="62">
        <f t="shared" si="109"/>
        <v>0</v>
      </c>
      <c r="N305" s="62">
        <f t="shared" si="109"/>
        <v>0</v>
      </c>
      <c r="O305" s="27">
        <f t="shared" si="102"/>
        <v>0</v>
      </c>
      <c r="P305" s="18" t="e">
        <f t="shared" si="96"/>
        <v>#DIV/0!</v>
      </c>
    </row>
    <row r="306" spans="1:16" outlineLevel="2" x14ac:dyDescent="0.3">
      <c r="A306" s="24" t="s">
        <v>210</v>
      </c>
      <c r="B306" s="25" t="str">
        <f t="shared" si="107"/>
        <v>Licencias</v>
      </c>
      <c r="C306" s="62">
        <f t="shared" si="109"/>
        <v>0</v>
      </c>
      <c r="D306" s="62">
        <f t="shared" si="109"/>
        <v>0</v>
      </c>
      <c r="E306" s="62">
        <f t="shared" si="109"/>
        <v>0</v>
      </c>
      <c r="F306" s="62">
        <f t="shared" si="109"/>
        <v>0</v>
      </c>
      <c r="G306" s="62">
        <f t="shared" si="109"/>
        <v>0</v>
      </c>
      <c r="H306" s="62">
        <f t="shared" si="109"/>
        <v>0</v>
      </c>
      <c r="I306" s="62">
        <f t="shared" si="109"/>
        <v>0</v>
      </c>
      <c r="J306" s="62">
        <f t="shared" si="109"/>
        <v>0</v>
      </c>
      <c r="K306" s="62">
        <f t="shared" si="109"/>
        <v>0</v>
      </c>
      <c r="L306" s="62">
        <f t="shared" si="109"/>
        <v>0</v>
      </c>
      <c r="M306" s="62">
        <f t="shared" si="109"/>
        <v>0</v>
      </c>
      <c r="N306" s="62">
        <f t="shared" si="109"/>
        <v>0</v>
      </c>
      <c r="O306" s="27">
        <f t="shared" si="102"/>
        <v>0</v>
      </c>
      <c r="P306" s="18" t="e">
        <f t="shared" si="96"/>
        <v>#DIV/0!</v>
      </c>
    </row>
    <row r="307" spans="1:16" outlineLevel="2" x14ac:dyDescent="0.3">
      <c r="A307" s="24" t="s">
        <v>212</v>
      </c>
      <c r="B307" s="25" t="str">
        <f t="shared" si="107"/>
        <v>Otras tasas e impuestos</v>
      </c>
      <c r="C307" s="62">
        <f t="shared" si="109"/>
        <v>0</v>
      </c>
      <c r="D307" s="62">
        <f t="shared" si="109"/>
        <v>0</v>
      </c>
      <c r="E307" s="62">
        <f t="shared" si="109"/>
        <v>0</v>
      </c>
      <c r="F307" s="62">
        <f t="shared" si="109"/>
        <v>0</v>
      </c>
      <c r="G307" s="62">
        <f t="shared" si="109"/>
        <v>0</v>
      </c>
      <c r="H307" s="62">
        <f t="shared" si="109"/>
        <v>0</v>
      </c>
      <c r="I307" s="62">
        <f t="shared" si="109"/>
        <v>0</v>
      </c>
      <c r="J307" s="62">
        <f t="shared" si="109"/>
        <v>0</v>
      </c>
      <c r="K307" s="62">
        <f t="shared" si="109"/>
        <v>0</v>
      </c>
      <c r="L307" s="62">
        <f t="shared" si="109"/>
        <v>0</v>
      </c>
      <c r="M307" s="62">
        <f t="shared" si="109"/>
        <v>0</v>
      </c>
      <c r="N307" s="62">
        <f t="shared" si="109"/>
        <v>0</v>
      </c>
      <c r="O307" s="27">
        <f t="shared" si="102"/>
        <v>0</v>
      </c>
      <c r="P307" s="18" t="e">
        <f t="shared" si="96"/>
        <v>#DIV/0!</v>
      </c>
    </row>
    <row r="308" spans="1:16" outlineLevel="1" x14ac:dyDescent="0.3">
      <c r="A308" s="22" t="s">
        <v>214</v>
      </c>
      <c r="B308" s="23" t="s">
        <v>215</v>
      </c>
      <c r="C308" s="12">
        <f>SUM(C309:C313)</f>
        <v>0</v>
      </c>
      <c r="D308" s="12">
        <f t="shared" ref="D308:N308" si="110">SUM(D309:D313)</f>
        <v>0</v>
      </c>
      <c r="E308" s="12">
        <f t="shared" si="110"/>
        <v>0</v>
      </c>
      <c r="F308" s="12">
        <f t="shared" si="110"/>
        <v>0</v>
      </c>
      <c r="G308" s="12">
        <f t="shared" si="110"/>
        <v>0</v>
      </c>
      <c r="H308" s="12">
        <f t="shared" si="110"/>
        <v>0</v>
      </c>
      <c r="I308" s="12">
        <f t="shared" si="110"/>
        <v>0</v>
      </c>
      <c r="J308" s="12">
        <f t="shared" si="110"/>
        <v>0</v>
      </c>
      <c r="K308" s="12">
        <f t="shared" si="110"/>
        <v>0</v>
      </c>
      <c r="L308" s="12">
        <f t="shared" si="110"/>
        <v>0</v>
      </c>
      <c r="M308" s="12">
        <f t="shared" si="110"/>
        <v>0</v>
      </c>
      <c r="N308" s="12">
        <f t="shared" si="110"/>
        <v>0</v>
      </c>
      <c r="O308" s="13">
        <f t="shared" si="102"/>
        <v>0</v>
      </c>
      <c r="P308" s="14" t="e">
        <f t="shared" si="96"/>
        <v>#DIV/0!</v>
      </c>
    </row>
    <row r="309" spans="1:16" outlineLevel="2" x14ac:dyDescent="0.3">
      <c r="A309" s="24" t="s">
        <v>216</v>
      </c>
      <c r="B309" s="25" t="str">
        <f t="shared" ref="B309:B313" si="111">B116</f>
        <v>Servicio de vigilancia</v>
      </c>
      <c r="C309" s="64">
        <f t="shared" ref="C309:N313" si="112">+C116/C$177</f>
        <v>0</v>
      </c>
      <c r="D309" s="64">
        <f t="shared" si="112"/>
        <v>0</v>
      </c>
      <c r="E309" s="64">
        <f t="shared" si="112"/>
        <v>0</v>
      </c>
      <c r="F309" s="64">
        <f t="shared" si="112"/>
        <v>0</v>
      </c>
      <c r="G309" s="64">
        <f t="shared" si="112"/>
        <v>0</v>
      </c>
      <c r="H309" s="64">
        <f t="shared" si="112"/>
        <v>0</v>
      </c>
      <c r="I309" s="64">
        <f t="shared" si="112"/>
        <v>0</v>
      </c>
      <c r="J309" s="64">
        <f t="shared" si="112"/>
        <v>0</v>
      </c>
      <c r="K309" s="64">
        <f t="shared" si="112"/>
        <v>0</v>
      </c>
      <c r="L309" s="64">
        <f t="shared" si="112"/>
        <v>0</v>
      </c>
      <c r="M309" s="64">
        <f t="shared" si="112"/>
        <v>0</v>
      </c>
      <c r="N309" s="64">
        <f t="shared" si="112"/>
        <v>0</v>
      </c>
      <c r="O309" s="27">
        <f t="shared" si="102"/>
        <v>0</v>
      </c>
      <c r="P309" s="18" t="e">
        <f t="shared" si="96"/>
        <v>#DIV/0!</v>
      </c>
    </row>
    <row r="310" spans="1:16" outlineLevel="2" x14ac:dyDescent="0.3">
      <c r="A310" s="24" t="s">
        <v>218</v>
      </c>
      <c r="B310" s="25" t="str">
        <f t="shared" si="111"/>
        <v>Equipos de proteccion</v>
      </c>
      <c r="C310" s="64">
        <f t="shared" si="112"/>
        <v>0</v>
      </c>
      <c r="D310" s="64">
        <f t="shared" si="112"/>
        <v>0</v>
      </c>
      <c r="E310" s="64">
        <f t="shared" si="112"/>
        <v>0</v>
      </c>
      <c r="F310" s="64">
        <f t="shared" si="112"/>
        <v>0</v>
      </c>
      <c r="G310" s="64">
        <f t="shared" si="112"/>
        <v>0</v>
      </c>
      <c r="H310" s="64">
        <f t="shared" si="112"/>
        <v>0</v>
      </c>
      <c r="I310" s="64">
        <f t="shared" si="112"/>
        <v>0</v>
      </c>
      <c r="J310" s="64">
        <f t="shared" si="112"/>
        <v>0</v>
      </c>
      <c r="K310" s="64">
        <f t="shared" si="112"/>
        <v>0</v>
      </c>
      <c r="L310" s="64">
        <f t="shared" si="112"/>
        <v>0</v>
      </c>
      <c r="M310" s="64">
        <f t="shared" si="112"/>
        <v>0</v>
      </c>
      <c r="N310" s="64">
        <f t="shared" si="112"/>
        <v>0</v>
      </c>
      <c r="O310" s="27">
        <f t="shared" si="102"/>
        <v>0</v>
      </c>
      <c r="P310" s="18" t="e">
        <f t="shared" si="96"/>
        <v>#DIV/0!</v>
      </c>
    </row>
    <row r="311" spans="1:16" outlineLevel="2" x14ac:dyDescent="0.3">
      <c r="A311" s="24" t="s">
        <v>220</v>
      </c>
      <c r="B311" s="25" t="str">
        <f t="shared" si="111"/>
        <v>Control de plagas</v>
      </c>
      <c r="C311" s="64">
        <f t="shared" si="112"/>
        <v>0</v>
      </c>
      <c r="D311" s="64">
        <f t="shared" si="112"/>
        <v>0</v>
      </c>
      <c r="E311" s="64">
        <f t="shared" si="112"/>
        <v>0</v>
      </c>
      <c r="F311" s="64">
        <f t="shared" si="112"/>
        <v>0</v>
      </c>
      <c r="G311" s="64">
        <f t="shared" si="112"/>
        <v>0</v>
      </c>
      <c r="H311" s="64">
        <f t="shared" si="112"/>
        <v>0</v>
      </c>
      <c r="I311" s="64">
        <f t="shared" si="112"/>
        <v>0</v>
      </c>
      <c r="J311" s="64">
        <f t="shared" si="112"/>
        <v>0</v>
      </c>
      <c r="K311" s="64">
        <f t="shared" si="112"/>
        <v>0</v>
      </c>
      <c r="L311" s="64">
        <f t="shared" si="112"/>
        <v>0</v>
      </c>
      <c r="M311" s="64">
        <f t="shared" si="112"/>
        <v>0</v>
      </c>
      <c r="N311" s="64">
        <f t="shared" si="112"/>
        <v>0</v>
      </c>
      <c r="O311" s="27">
        <f t="shared" si="102"/>
        <v>0</v>
      </c>
      <c r="P311" s="18" t="e">
        <f t="shared" si="96"/>
        <v>#DIV/0!</v>
      </c>
    </row>
    <row r="312" spans="1:16" outlineLevel="2" x14ac:dyDescent="0.3">
      <c r="A312" s="24" t="s">
        <v>222</v>
      </c>
      <c r="B312" s="25" t="str">
        <f t="shared" si="111"/>
        <v>Extintores</v>
      </c>
      <c r="C312" s="64">
        <f t="shared" si="112"/>
        <v>0</v>
      </c>
      <c r="D312" s="64">
        <f t="shared" si="112"/>
        <v>0</v>
      </c>
      <c r="E312" s="64">
        <f t="shared" si="112"/>
        <v>0</v>
      </c>
      <c r="F312" s="64">
        <f t="shared" si="112"/>
        <v>0</v>
      </c>
      <c r="G312" s="64">
        <f t="shared" si="112"/>
        <v>0</v>
      </c>
      <c r="H312" s="64">
        <f t="shared" si="112"/>
        <v>0</v>
      </c>
      <c r="I312" s="64">
        <f t="shared" si="112"/>
        <v>0</v>
      </c>
      <c r="J312" s="64">
        <f t="shared" si="112"/>
        <v>0</v>
      </c>
      <c r="K312" s="64">
        <f t="shared" si="112"/>
        <v>0</v>
      </c>
      <c r="L312" s="64">
        <f t="shared" si="112"/>
        <v>0</v>
      </c>
      <c r="M312" s="64">
        <f t="shared" si="112"/>
        <v>0</v>
      </c>
      <c r="N312" s="64">
        <f t="shared" si="112"/>
        <v>0</v>
      </c>
      <c r="O312" s="27">
        <f t="shared" si="102"/>
        <v>0</v>
      </c>
      <c r="P312" s="18" t="e">
        <f t="shared" si="96"/>
        <v>#DIV/0!</v>
      </c>
    </row>
    <row r="313" spans="1:16" outlineLevel="2" x14ac:dyDescent="0.3">
      <c r="A313" s="24" t="s">
        <v>224</v>
      </c>
      <c r="B313" s="25" t="str">
        <f t="shared" si="111"/>
        <v>Mantt. Extintores</v>
      </c>
      <c r="C313" s="64">
        <f t="shared" si="112"/>
        <v>0</v>
      </c>
      <c r="D313" s="64">
        <f t="shared" si="112"/>
        <v>0</v>
      </c>
      <c r="E313" s="64">
        <f t="shared" si="112"/>
        <v>0</v>
      </c>
      <c r="F313" s="64">
        <f t="shared" si="112"/>
        <v>0</v>
      </c>
      <c r="G313" s="64">
        <f t="shared" si="112"/>
        <v>0</v>
      </c>
      <c r="H313" s="64">
        <f t="shared" si="112"/>
        <v>0</v>
      </c>
      <c r="I313" s="64">
        <f t="shared" si="112"/>
        <v>0</v>
      </c>
      <c r="J313" s="64">
        <f t="shared" si="112"/>
        <v>0</v>
      </c>
      <c r="K313" s="64">
        <f t="shared" si="112"/>
        <v>0</v>
      </c>
      <c r="L313" s="64">
        <f t="shared" si="112"/>
        <v>0</v>
      </c>
      <c r="M313" s="64">
        <f t="shared" si="112"/>
        <v>0</v>
      </c>
      <c r="N313" s="64">
        <f t="shared" si="112"/>
        <v>0</v>
      </c>
      <c r="O313" s="27">
        <f t="shared" si="102"/>
        <v>0</v>
      </c>
      <c r="P313" s="18" t="e">
        <f t="shared" si="96"/>
        <v>#DIV/0!</v>
      </c>
    </row>
    <row r="314" spans="1:16" outlineLevel="1" x14ac:dyDescent="0.3">
      <c r="A314" s="22" t="s">
        <v>226</v>
      </c>
      <c r="B314" s="23" t="s">
        <v>227</v>
      </c>
      <c r="C314" s="12">
        <f>SUM(C315:C316)</f>
        <v>0</v>
      </c>
      <c r="D314" s="12">
        <f t="shared" ref="D314:N314" si="113">SUM(D315:D316)</f>
        <v>0</v>
      </c>
      <c r="E314" s="12">
        <f t="shared" si="113"/>
        <v>0</v>
      </c>
      <c r="F314" s="12">
        <f t="shared" si="113"/>
        <v>0</v>
      </c>
      <c r="G314" s="12">
        <f t="shared" si="113"/>
        <v>0</v>
      </c>
      <c r="H314" s="12">
        <f t="shared" si="113"/>
        <v>0</v>
      </c>
      <c r="I314" s="12">
        <f t="shared" si="113"/>
        <v>0</v>
      </c>
      <c r="J314" s="12">
        <f t="shared" si="113"/>
        <v>0</v>
      </c>
      <c r="K314" s="12">
        <f t="shared" si="113"/>
        <v>0</v>
      </c>
      <c r="L314" s="12">
        <f t="shared" si="113"/>
        <v>0</v>
      </c>
      <c r="M314" s="12">
        <f t="shared" si="113"/>
        <v>0</v>
      </c>
      <c r="N314" s="12">
        <f t="shared" si="113"/>
        <v>0</v>
      </c>
      <c r="O314" s="13">
        <f t="shared" si="102"/>
        <v>0</v>
      </c>
      <c r="P314" s="14" t="e">
        <f t="shared" si="96"/>
        <v>#DIV/0!</v>
      </c>
    </row>
    <row r="315" spans="1:16" outlineLevel="2" x14ac:dyDescent="0.3">
      <c r="A315" s="24" t="s">
        <v>228</v>
      </c>
      <c r="B315" s="25" t="str">
        <f t="shared" ref="B315:B316" si="114">B122</f>
        <v>Estimacion cuentas incobrables</v>
      </c>
      <c r="C315" s="26">
        <f t="shared" ref="C315:N316" si="115">+C122/C$177</f>
        <v>0</v>
      </c>
      <c r="D315" s="26">
        <f t="shared" si="115"/>
        <v>0</v>
      </c>
      <c r="E315" s="26">
        <f t="shared" si="115"/>
        <v>0</v>
      </c>
      <c r="F315" s="26">
        <f t="shared" si="115"/>
        <v>0</v>
      </c>
      <c r="G315" s="26">
        <f t="shared" si="115"/>
        <v>0</v>
      </c>
      <c r="H315" s="26">
        <f t="shared" si="115"/>
        <v>0</v>
      </c>
      <c r="I315" s="26">
        <f t="shared" si="115"/>
        <v>0</v>
      </c>
      <c r="J315" s="26">
        <f t="shared" si="115"/>
        <v>0</v>
      </c>
      <c r="K315" s="26">
        <f t="shared" si="115"/>
        <v>0</v>
      </c>
      <c r="L315" s="26">
        <f t="shared" si="115"/>
        <v>0</v>
      </c>
      <c r="M315" s="26">
        <f t="shared" si="115"/>
        <v>0</v>
      </c>
      <c r="N315" s="26">
        <f t="shared" si="115"/>
        <v>0</v>
      </c>
      <c r="O315" s="27">
        <f t="shared" si="102"/>
        <v>0</v>
      </c>
      <c r="P315" s="18" t="e">
        <f t="shared" si="96"/>
        <v>#DIV/0!</v>
      </c>
    </row>
    <row r="316" spans="1:16" outlineLevel="2" x14ac:dyDescent="0.3">
      <c r="A316" s="24" t="s">
        <v>230</v>
      </c>
      <c r="B316" s="25" t="str">
        <f t="shared" si="114"/>
        <v>Reserva obsolescencia inventario</v>
      </c>
      <c r="C316" s="26">
        <f t="shared" si="115"/>
        <v>0</v>
      </c>
      <c r="D316" s="26">
        <f t="shared" si="115"/>
        <v>0</v>
      </c>
      <c r="E316" s="26">
        <f t="shared" si="115"/>
        <v>0</v>
      </c>
      <c r="F316" s="26">
        <f t="shared" si="115"/>
        <v>0</v>
      </c>
      <c r="G316" s="26">
        <f t="shared" si="115"/>
        <v>0</v>
      </c>
      <c r="H316" s="26">
        <f t="shared" si="115"/>
        <v>0</v>
      </c>
      <c r="I316" s="26">
        <f t="shared" si="115"/>
        <v>0</v>
      </c>
      <c r="J316" s="26">
        <f t="shared" si="115"/>
        <v>0</v>
      </c>
      <c r="K316" s="26">
        <f t="shared" si="115"/>
        <v>0</v>
      </c>
      <c r="L316" s="26">
        <f t="shared" si="115"/>
        <v>0</v>
      </c>
      <c r="M316" s="26">
        <f t="shared" si="115"/>
        <v>0</v>
      </c>
      <c r="N316" s="26">
        <f t="shared" si="115"/>
        <v>0</v>
      </c>
      <c r="O316" s="27">
        <f t="shared" si="102"/>
        <v>0</v>
      </c>
      <c r="P316" s="18" t="e">
        <f t="shared" si="96"/>
        <v>#DIV/0!</v>
      </c>
    </row>
    <row r="317" spans="1:16" outlineLevel="1" x14ac:dyDescent="0.3">
      <c r="A317" s="22" t="s">
        <v>232</v>
      </c>
      <c r="B317" s="23" t="s">
        <v>233</v>
      </c>
      <c r="C317" s="12">
        <f>SUM(C318:C324)</f>
        <v>0</v>
      </c>
      <c r="D317" s="12">
        <f t="shared" ref="D317:N317" si="116">SUM(D318:D324)</f>
        <v>0</v>
      </c>
      <c r="E317" s="12">
        <f t="shared" si="116"/>
        <v>0</v>
      </c>
      <c r="F317" s="12">
        <f t="shared" si="116"/>
        <v>0</v>
      </c>
      <c r="G317" s="12">
        <f t="shared" si="116"/>
        <v>0</v>
      </c>
      <c r="H317" s="12">
        <f t="shared" si="116"/>
        <v>0</v>
      </c>
      <c r="I317" s="12">
        <f t="shared" si="116"/>
        <v>0</v>
      </c>
      <c r="J317" s="12">
        <f t="shared" si="116"/>
        <v>0</v>
      </c>
      <c r="K317" s="12">
        <f t="shared" si="116"/>
        <v>0</v>
      </c>
      <c r="L317" s="12">
        <f t="shared" si="116"/>
        <v>0</v>
      </c>
      <c r="M317" s="12">
        <f t="shared" si="116"/>
        <v>0</v>
      </c>
      <c r="N317" s="12">
        <f t="shared" si="116"/>
        <v>0</v>
      </c>
      <c r="O317" s="13">
        <f t="shared" si="102"/>
        <v>0</v>
      </c>
      <c r="P317" s="14" t="e">
        <f t="shared" si="96"/>
        <v>#DIV/0!</v>
      </c>
    </row>
    <row r="318" spans="1:16" outlineLevel="3" x14ac:dyDescent="0.3">
      <c r="A318" s="24" t="s">
        <v>234</v>
      </c>
      <c r="B318" s="25" t="str">
        <f t="shared" ref="B318:B324" si="117">B125</f>
        <v>Servicios WEB Portal Franquicias HUBOX</v>
      </c>
      <c r="C318" s="26">
        <f t="shared" ref="C318:N324" si="118">+C125/C$177</f>
        <v>0</v>
      </c>
      <c r="D318" s="26">
        <f t="shared" si="118"/>
        <v>0</v>
      </c>
      <c r="E318" s="26">
        <f t="shared" si="118"/>
        <v>0</v>
      </c>
      <c r="F318" s="26">
        <f t="shared" si="118"/>
        <v>0</v>
      </c>
      <c r="G318" s="26">
        <f t="shared" si="118"/>
        <v>0</v>
      </c>
      <c r="H318" s="26">
        <f t="shared" si="118"/>
        <v>0</v>
      </c>
      <c r="I318" s="26">
        <f t="shared" si="118"/>
        <v>0</v>
      </c>
      <c r="J318" s="26">
        <f t="shared" si="118"/>
        <v>0</v>
      </c>
      <c r="K318" s="26">
        <f t="shared" si="118"/>
        <v>0</v>
      </c>
      <c r="L318" s="26">
        <f t="shared" si="118"/>
        <v>0</v>
      </c>
      <c r="M318" s="26">
        <f t="shared" si="118"/>
        <v>0</v>
      </c>
      <c r="N318" s="26">
        <f t="shared" si="118"/>
        <v>0</v>
      </c>
      <c r="O318" s="27">
        <f t="shared" si="102"/>
        <v>0</v>
      </c>
      <c r="P318" s="18" t="e">
        <f t="shared" si="96"/>
        <v>#DIV/0!</v>
      </c>
    </row>
    <row r="319" spans="1:16" outlineLevel="3" x14ac:dyDescent="0.3">
      <c r="A319" s="24" t="s">
        <v>236</v>
      </c>
      <c r="B319" s="25" t="str">
        <f t="shared" si="117"/>
        <v>BTBox</v>
      </c>
      <c r="C319" s="26">
        <f t="shared" si="118"/>
        <v>0</v>
      </c>
      <c r="D319" s="26">
        <f t="shared" si="118"/>
        <v>0</v>
      </c>
      <c r="E319" s="26">
        <f t="shared" si="118"/>
        <v>0</v>
      </c>
      <c r="F319" s="26">
        <f t="shared" si="118"/>
        <v>0</v>
      </c>
      <c r="G319" s="26">
        <f t="shared" si="118"/>
        <v>0</v>
      </c>
      <c r="H319" s="26">
        <f t="shared" si="118"/>
        <v>0</v>
      </c>
      <c r="I319" s="26">
        <f t="shared" si="118"/>
        <v>0</v>
      </c>
      <c r="J319" s="26">
        <f t="shared" si="118"/>
        <v>0</v>
      </c>
      <c r="K319" s="26">
        <f t="shared" si="118"/>
        <v>0</v>
      </c>
      <c r="L319" s="26">
        <f t="shared" si="118"/>
        <v>0</v>
      </c>
      <c r="M319" s="26">
        <f t="shared" si="118"/>
        <v>0</v>
      </c>
      <c r="N319" s="26">
        <f t="shared" si="118"/>
        <v>0</v>
      </c>
      <c r="O319" s="27">
        <f t="shared" si="102"/>
        <v>0</v>
      </c>
      <c r="P319" s="18" t="e">
        <f t="shared" si="96"/>
        <v>#DIV/0!</v>
      </c>
    </row>
    <row r="320" spans="1:16" outlineLevel="3" x14ac:dyDescent="0.3">
      <c r="A320" s="24" t="s">
        <v>238</v>
      </c>
      <c r="B320" s="25" t="str">
        <f t="shared" si="117"/>
        <v>Curso onLIne - Guatemala</v>
      </c>
      <c r="C320" s="26">
        <f t="shared" si="118"/>
        <v>0</v>
      </c>
      <c r="D320" s="26">
        <f t="shared" si="118"/>
        <v>0</v>
      </c>
      <c r="E320" s="26">
        <f t="shared" si="118"/>
        <v>0</v>
      </c>
      <c r="F320" s="26">
        <f t="shared" si="118"/>
        <v>0</v>
      </c>
      <c r="G320" s="26">
        <f t="shared" si="118"/>
        <v>0</v>
      </c>
      <c r="H320" s="26">
        <f t="shared" si="118"/>
        <v>0</v>
      </c>
      <c r="I320" s="26">
        <f t="shared" si="118"/>
        <v>0</v>
      </c>
      <c r="J320" s="26">
        <f t="shared" si="118"/>
        <v>0</v>
      </c>
      <c r="K320" s="26">
        <f t="shared" si="118"/>
        <v>0</v>
      </c>
      <c r="L320" s="26">
        <f t="shared" si="118"/>
        <v>0</v>
      </c>
      <c r="M320" s="26">
        <f t="shared" si="118"/>
        <v>0</v>
      </c>
      <c r="N320" s="26">
        <f t="shared" si="118"/>
        <v>0</v>
      </c>
      <c r="O320" s="27">
        <f t="shared" si="102"/>
        <v>0</v>
      </c>
      <c r="P320" s="18" t="e">
        <f t="shared" si="96"/>
        <v>#DIV/0!</v>
      </c>
    </row>
    <row r="321" spans="1:18" outlineLevel="3" x14ac:dyDescent="0.3">
      <c r="A321" s="24" t="s">
        <v>240</v>
      </c>
      <c r="B321" s="25" t="str">
        <f t="shared" si="117"/>
        <v>CobroTech - Chile</v>
      </c>
      <c r="C321" s="26">
        <f t="shared" si="118"/>
        <v>0</v>
      </c>
      <c r="D321" s="26">
        <f t="shared" si="118"/>
        <v>0</v>
      </c>
      <c r="E321" s="26">
        <f t="shared" si="118"/>
        <v>0</v>
      </c>
      <c r="F321" s="26">
        <f t="shared" si="118"/>
        <v>0</v>
      </c>
      <c r="G321" s="26">
        <f t="shared" si="118"/>
        <v>0</v>
      </c>
      <c r="H321" s="26">
        <f t="shared" si="118"/>
        <v>0</v>
      </c>
      <c r="I321" s="26">
        <f t="shared" si="118"/>
        <v>0</v>
      </c>
      <c r="J321" s="26">
        <f t="shared" si="118"/>
        <v>0</v>
      </c>
      <c r="K321" s="26">
        <f t="shared" si="118"/>
        <v>0</v>
      </c>
      <c r="L321" s="26">
        <f t="shared" si="118"/>
        <v>0</v>
      </c>
      <c r="M321" s="26">
        <f t="shared" si="118"/>
        <v>0</v>
      </c>
      <c r="N321" s="26">
        <f t="shared" si="118"/>
        <v>0</v>
      </c>
      <c r="O321" s="27">
        <f t="shared" si="102"/>
        <v>0</v>
      </c>
      <c r="P321" s="18" t="e">
        <f t="shared" si="96"/>
        <v>#DIV/0!</v>
      </c>
    </row>
    <row r="322" spans="1:18" outlineLevel="3" x14ac:dyDescent="0.3">
      <c r="A322" s="24" t="s">
        <v>242</v>
      </c>
      <c r="B322" s="25" t="str">
        <f t="shared" si="117"/>
        <v>Fee Lexincorp</v>
      </c>
      <c r="C322" s="26">
        <f t="shared" si="118"/>
        <v>0</v>
      </c>
      <c r="D322" s="26">
        <f t="shared" si="118"/>
        <v>0</v>
      </c>
      <c r="E322" s="26">
        <f t="shared" si="118"/>
        <v>0</v>
      </c>
      <c r="F322" s="26">
        <f t="shared" si="118"/>
        <v>0</v>
      </c>
      <c r="G322" s="26">
        <f t="shared" si="118"/>
        <v>0</v>
      </c>
      <c r="H322" s="26">
        <f t="shared" si="118"/>
        <v>0</v>
      </c>
      <c r="I322" s="26">
        <f t="shared" si="118"/>
        <v>0</v>
      </c>
      <c r="J322" s="26">
        <f t="shared" si="118"/>
        <v>0</v>
      </c>
      <c r="K322" s="26">
        <f t="shared" si="118"/>
        <v>0</v>
      </c>
      <c r="L322" s="26">
        <f t="shared" si="118"/>
        <v>0</v>
      </c>
      <c r="M322" s="26">
        <f t="shared" si="118"/>
        <v>0</v>
      </c>
      <c r="N322" s="26">
        <f t="shared" si="118"/>
        <v>0</v>
      </c>
      <c r="O322" s="27">
        <f t="shared" si="102"/>
        <v>0</v>
      </c>
      <c r="P322" s="18" t="e">
        <f t="shared" si="96"/>
        <v>#DIV/0!</v>
      </c>
    </row>
    <row r="323" spans="1:18" outlineLevel="3" x14ac:dyDescent="0.3">
      <c r="A323" s="24" t="s">
        <v>244</v>
      </c>
      <c r="B323" s="25" t="str">
        <f t="shared" si="117"/>
        <v>Fee Latamlex</v>
      </c>
      <c r="C323" s="26">
        <f t="shared" si="118"/>
        <v>0</v>
      </c>
      <c r="D323" s="26">
        <f t="shared" si="118"/>
        <v>0</v>
      </c>
      <c r="E323" s="26">
        <f t="shared" si="118"/>
        <v>0</v>
      </c>
      <c r="F323" s="26">
        <f t="shared" si="118"/>
        <v>0</v>
      </c>
      <c r="G323" s="26">
        <f t="shared" si="118"/>
        <v>0</v>
      </c>
      <c r="H323" s="26">
        <f t="shared" si="118"/>
        <v>0</v>
      </c>
      <c r="I323" s="26">
        <f t="shared" si="118"/>
        <v>0</v>
      </c>
      <c r="J323" s="26">
        <f t="shared" si="118"/>
        <v>0</v>
      </c>
      <c r="K323" s="26">
        <f t="shared" si="118"/>
        <v>0</v>
      </c>
      <c r="L323" s="26">
        <f t="shared" si="118"/>
        <v>0</v>
      </c>
      <c r="M323" s="26">
        <f t="shared" si="118"/>
        <v>0</v>
      </c>
      <c r="N323" s="26">
        <f t="shared" si="118"/>
        <v>0</v>
      </c>
      <c r="O323" s="27">
        <f t="shared" si="102"/>
        <v>0</v>
      </c>
      <c r="P323" s="18" t="e">
        <f t="shared" si="96"/>
        <v>#DIV/0!</v>
      </c>
    </row>
    <row r="324" spans="1:18" outlineLevel="3" x14ac:dyDescent="0.3">
      <c r="A324" s="24" t="s">
        <v>246</v>
      </c>
      <c r="B324" s="25" t="str">
        <f t="shared" si="117"/>
        <v>Innovación Cad. Franquicias Outsourcing WIN</v>
      </c>
      <c r="C324" s="26">
        <f t="shared" si="118"/>
        <v>0</v>
      </c>
      <c r="D324" s="26">
        <f t="shared" si="118"/>
        <v>0</v>
      </c>
      <c r="E324" s="26">
        <f t="shared" si="118"/>
        <v>0</v>
      </c>
      <c r="F324" s="26">
        <f t="shared" si="118"/>
        <v>0</v>
      </c>
      <c r="G324" s="26">
        <f t="shared" si="118"/>
        <v>0</v>
      </c>
      <c r="H324" s="26">
        <f t="shared" si="118"/>
        <v>0</v>
      </c>
      <c r="I324" s="26">
        <f t="shared" si="118"/>
        <v>0</v>
      </c>
      <c r="J324" s="26">
        <f t="shared" si="118"/>
        <v>0</v>
      </c>
      <c r="K324" s="26">
        <f t="shared" si="118"/>
        <v>0</v>
      </c>
      <c r="L324" s="26">
        <f t="shared" si="118"/>
        <v>0</v>
      </c>
      <c r="M324" s="26">
        <f t="shared" si="118"/>
        <v>0</v>
      </c>
      <c r="N324" s="26">
        <f t="shared" si="118"/>
        <v>0</v>
      </c>
      <c r="O324" s="27">
        <f t="shared" si="102"/>
        <v>0</v>
      </c>
      <c r="P324" s="18" t="e">
        <f t="shared" si="96"/>
        <v>#DIV/0!</v>
      </c>
    </row>
    <row r="325" spans="1:18" x14ac:dyDescent="0.3">
      <c r="B325" s="33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27"/>
      <c r="P325" s="18"/>
    </row>
    <row r="326" spans="1:18" x14ac:dyDescent="0.3">
      <c r="B326" s="23" t="s">
        <v>248</v>
      </c>
      <c r="C326" s="6">
        <f>+C200-C202</f>
        <v>0</v>
      </c>
      <c r="D326" s="6">
        <f t="shared" ref="D326:N326" si="119">+D200-D202</f>
        <v>0</v>
      </c>
      <c r="E326" s="6">
        <f t="shared" si="119"/>
        <v>0</v>
      </c>
      <c r="F326" s="6">
        <f t="shared" si="119"/>
        <v>0</v>
      </c>
      <c r="G326" s="6">
        <f t="shared" si="119"/>
        <v>0</v>
      </c>
      <c r="H326" s="6">
        <f t="shared" si="119"/>
        <v>0</v>
      </c>
      <c r="I326" s="6">
        <f t="shared" si="119"/>
        <v>0</v>
      </c>
      <c r="J326" s="6">
        <f t="shared" si="119"/>
        <v>0</v>
      </c>
      <c r="K326" s="6">
        <f t="shared" si="119"/>
        <v>0</v>
      </c>
      <c r="L326" s="6">
        <f t="shared" si="119"/>
        <v>0</v>
      </c>
      <c r="M326" s="6">
        <f t="shared" si="119"/>
        <v>0</v>
      </c>
      <c r="N326" s="6">
        <f t="shared" si="119"/>
        <v>0</v>
      </c>
      <c r="O326" s="27">
        <f t="shared" ref="O326" si="120">SUM(C326:N326)</f>
        <v>0</v>
      </c>
      <c r="P326" s="18" t="e">
        <f t="shared" ref="P326" si="121">O326/$O$3</f>
        <v>#DIV/0!</v>
      </c>
      <c r="R326" s="6"/>
    </row>
    <row r="327" spans="1:18" x14ac:dyDescent="0.3">
      <c r="B327" s="33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27"/>
      <c r="P327" s="18"/>
    </row>
    <row r="328" spans="1:18" x14ac:dyDescent="0.3">
      <c r="B328" s="23" t="s">
        <v>302</v>
      </c>
      <c r="C328" s="63">
        <f t="shared" ref="C328:N328" si="122">+C135/C$177</f>
        <v>0</v>
      </c>
      <c r="D328" s="63">
        <f t="shared" si="122"/>
        <v>0</v>
      </c>
      <c r="E328" s="63">
        <f t="shared" si="122"/>
        <v>0</v>
      </c>
      <c r="F328" s="63">
        <f t="shared" si="122"/>
        <v>0</v>
      </c>
      <c r="G328" s="63">
        <f t="shared" si="122"/>
        <v>0</v>
      </c>
      <c r="H328" s="63">
        <f t="shared" si="122"/>
        <v>0</v>
      </c>
      <c r="I328" s="63">
        <f t="shared" si="122"/>
        <v>0</v>
      </c>
      <c r="J328" s="63">
        <f t="shared" si="122"/>
        <v>0</v>
      </c>
      <c r="K328" s="63">
        <f t="shared" si="122"/>
        <v>0</v>
      </c>
      <c r="L328" s="63">
        <f t="shared" si="122"/>
        <v>0</v>
      </c>
      <c r="M328" s="63">
        <f t="shared" si="122"/>
        <v>0</v>
      </c>
      <c r="N328" s="63">
        <f t="shared" si="122"/>
        <v>0</v>
      </c>
      <c r="O328" s="27">
        <f t="shared" ref="O328" si="123">SUM(C328:N328)</f>
        <v>0</v>
      </c>
      <c r="P328" s="18" t="e">
        <f t="shared" ref="P328" si="124">+O328/$O$196</f>
        <v>#DIV/0!</v>
      </c>
    </row>
    <row r="329" spans="1:18" x14ac:dyDescent="0.3">
      <c r="B329" s="33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27"/>
      <c r="P329" s="18"/>
    </row>
    <row r="330" spans="1:18" x14ac:dyDescent="0.3">
      <c r="B330" s="23" t="s">
        <v>250</v>
      </c>
      <c r="C330" s="6">
        <f>+C326-C328</f>
        <v>0</v>
      </c>
      <c r="D330" s="6">
        <f t="shared" ref="D330:N330" si="125">+D326-D328</f>
        <v>0</v>
      </c>
      <c r="E330" s="6">
        <f t="shared" si="125"/>
        <v>0</v>
      </c>
      <c r="F330" s="6">
        <f t="shared" si="125"/>
        <v>0</v>
      </c>
      <c r="G330" s="6">
        <f t="shared" si="125"/>
        <v>0</v>
      </c>
      <c r="H330" s="6">
        <f t="shared" si="125"/>
        <v>0</v>
      </c>
      <c r="I330" s="6">
        <f t="shared" si="125"/>
        <v>0</v>
      </c>
      <c r="J330" s="6">
        <f t="shared" si="125"/>
        <v>0</v>
      </c>
      <c r="K330" s="6">
        <f t="shared" si="125"/>
        <v>0</v>
      </c>
      <c r="L330" s="6">
        <f t="shared" si="125"/>
        <v>0</v>
      </c>
      <c r="M330" s="6">
        <f t="shared" si="125"/>
        <v>0</v>
      </c>
      <c r="N330" s="6">
        <f t="shared" si="125"/>
        <v>0</v>
      </c>
      <c r="O330" s="27">
        <f t="shared" ref="O330:O332" si="126">SUM(C330:N330)</f>
        <v>0</v>
      </c>
      <c r="P330" s="18" t="e">
        <f t="shared" ref="P330" si="127">+O330/$O$196</f>
        <v>#DIV/0!</v>
      </c>
    </row>
    <row r="331" spans="1:18" x14ac:dyDescent="0.3">
      <c r="B331" s="33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27"/>
      <c r="P331" s="18"/>
    </row>
    <row r="332" spans="1:18" x14ac:dyDescent="0.3">
      <c r="B332" s="23" t="s">
        <v>251</v>
      </c>
      <c r="C332" s="62">
        <f t="shared" ref="C332:N332" si="128">+C139/C$177</f>
        <v>0</v>
      </c>
      <c r="D332" s="62">
        <f t="shared" si="128"/>
        <v>0</v>
      </c>
      <c r="E332" s="62">
        <f t="shared" si="128"/>
        <v>0</v>
      </c>
      <c r="F332" s="62">
        <f t="shared" si="128"/>
        <v>0</v>
      </c>
      <c r="G332" s="62">
        <f t="shared" si="128"/>
        <v>0</v>
      </c>
      <c r="H332" s="62">
        <f t="shared" si="128"/>
        <v>0</v>
      </c>
      <c r="I332" s="62">
        <f t="shared" si="128"/>
        <v>0</v>
      </c>
      <c r="J332" s="62">
        <f t="shared" si="128"/>
        <v>0</v>
      </c>
      <c r="K332" s="62">
        <f t="shared" si="128"/>
        <v>0</v>
      </c>
      <c r="L332" s="62">
        <f t="shared" si="128"/>
        <v>0</v>
      </c>
      <c r="M332" s="62">
        <f t="shared" si="128"/>
        <v>0</v>
      </c>
      <c r="N332" s="62">
        <f t="shared" si="128"/>
        <v>0</v>
      </c>
      <c r="O332" s="27">
        <f t="shared" si="126"/>
        <v>0</v>
      </c>
      <c r="P332" s="18" t="e">
        <f t="shared" ref="P332" si="129">+O332/$O$196</f>
        <v>#DIV/0!</v>
      </c>
    </row>
    <row r="333" spans="1:18" x14ac:dyDescent="0.3">
      <c r="B333" s="33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27"/>
      <c r="P333" s="18"/>
    </row>
    <row r="334" spans="1:18" x14ac:dyDescent="0.3">
      <c r="B334" s="23" t="s">
        <v>252</v>
      </c>
      <c r="C334" s="6">
        <f>+C330-C332</f>
        <v>0</v>
      </c>
      <c r="D334" s="6">
        <f t="shared" ref="D334:N334" si="130">+D330-D332</f>
        <v>0</v>
      </c>
      <c r="E334" s="6">
        <f t="shared" si="130"/>
        <v>0</v>
      </c>
      <c r="F334" s="6">
        <f t="shared" si="130"/>
        <v>0</v>
      </c>
      <c r="G334" s="6">
        <f t="shared" si="130"/>
        <v>0</v>
      </c>
      <c r="H334" s="6">
        <f t="shared" si="130"/>
        <v>0</v>
      </c>
      <c r="I334" s="6">
        <f t="shared" si="130"/>
        <v>0</v>
      </c>
      <c r="J334" s="6">
        <f t="shared" si="130"/>
        <v>0</v>
      </c>
      <c r="K334" s="6">
        <f t="shared" si="130"/>
        <v>0</v>
      </c>
      <c r="L334" s="6">
        <f t="shared" si="130"/>
        <v>0</v>
      </c>
      <c r="M334" s="6">
        <f t="shared" si="130"/>
        <v>0</v>
      </c>
      <c r="N334" s="6">
        <f t="shared" si="130"/>
        <v>0</v>
      </c>
      <c r="O334" s="27">
        <f t="shared" ref="O334" si="131">SUM(C334:N334)</f>
        <v>0</v>
      </c>
      <c r="P334" s="18" t="e">
        <f t="shared" ref="P334" si="132">+O334/$O$196</f>
        <v>#DIV/0!</v>
      </c>
    </row>
    <row r="335" spans="1:18" x14ac:dyDescent="0.3">
      <c r="B335" s="33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27"/>
      <c r="P335" s="18"/>
    </row>
    <row r="336" spans="1:18" x14ac:dyDescent="0.3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>
        <f t="shared" ref="O336:O396" si="133">SUM(C336:N336)</f>
        <v>0</v>
      </c>
      <c r="P336" s="6"/>
    </row>
    <row r="337" spans="1:18" collapsed="1" x14ac:dyDescent="0.3">
      <c r="A337" s="1" t="s">
        <v>253</v>
      </c>
      <c r="B337" s="23" t="s">
        <v>254</v>
      </c>
      <c r="C337" s="12">
        <f>+C338</f>
        <v>0</v>
      </c>
      <c r="D337" s="12">
        <f t="shared" ref="D337:N337" si="134">+D338</f>
        <v>0</v>
      </c>
      <c r="E337" s="12">
        <f t="shared" si="134"/>
        <v>0</v>
      </c>
      <c r="F337" s="12">
        <f t="shared" si="134"/>
        <v>0</v>
      </c>
      <c r="G337" s="12">
        <f t="shared" si="134"/>
        <v>0</v>
      </c>
      <c r="H337" s="12">
        <f t="shared" si="134"/>
        <v>0</v>
      </c>
      <c r="I337" s="12">
        <f t="shared" si="134"/>
        <v>0</v>
      </c>
      <c r="J337" s="12">
        <f t="shared" si="134"/>
        <v>0</v>
      </c>
      <c r="K337" s="12">
        <f t="shared" si="134"/>
        <v>0</v>
      </c>
      <c r="L337" s="12">
        <f t="shared" si="134"/>
        <v>0</v>
      </c>
      <c r="M337" s="12">
        <f t="shared" si="134"/>
        <v>0</v>
      </c>
      <c r="N337" s="12">
        <f t="shared" si="134"/>
        <v>0</v>
      </c>
      <c r="O337" s="13">
        <f t="shared" si="133"/>
        <v>0</v>
      </c>
      <c r="P337" s="6" t="e">
        <f t="shared" ref="P337:P347" si="135">+O337/$O$196</f>
        <v>#DIV/0!</v>
      </c>
    </row>
    <row r="338" spans="1:18" x14ac:dyDescent="0.3">
      <c r="A338" s="1" t="s">
        <v>255</v>
      </c>
      <c r="B338" s="35" t="s">
        <v>256</v>
      </c>
      <c r="C338" s="12">
        <f>SUM(C339:C345)</f>
        <v>0</v>
      </c>
      <c r="D338" s="12">
        <f t="shared" ref="D338:N338" si="136">SUM(D339:D345)</f>
        <v>0</v>
      </c>
      <c r="E338" s="12">
        <f t="shared" si="136"/>
        <v>0</v>
      </c>
      <c r="F338" s="12">
        <f t="shared" si="136"/>
        <v>0</v>
      </c>
      <c r="G338" s="12">
        <f t="shared" si="136"/>
        <v>0</v>
      </c>
      <c r="H338" s="12">
        <f t="shared" si="136"/>
        <v>0</v>
      </c>
      <c r="I338" s="12">
        <f t="shared" si="136"/>
        <v>0</v>
      </c>
      <c r="J338" s="12">
        <f t="shared" si="136"/>
        <v>0</v>
      </c>
      <c r="K338" s="12">
        <f t="shared" si="136"/>
        <v>0</v>
      </c>
      <c r="L338" s="12">
        <f t="shared" si="136"/>
        <v>0</v>
      </c>
      <c r="M338" s="12">
        <f t="shared" si="136"/>
        <v>0</v>
      </c>
      <c r="N338" s="12">
        <f t="shared" si="136"/>
        <v>0</v>
      </c>
      <c r="O338" s="13">
        <f t="shared" si="133"/>
        <v>0</v>
      </c>
      <c r="P338" s="6" t="e">
        <f t="shared" si="135"/>
        <v>#DIV/0!</v>
      </c>
    </row>
    <row r="339" spans="1:18" x14ac:dyDescent="0.3">
      <c r="A339" s="1" t="s">
        <v>257</v>
      </c>
      <c r="B339" s="1" t="s">
        <v>258</v>
      </c>
      <c r="C339" s="6">
        <v>0</v>
      </c>
      <c r="D339" s="6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27">
        <f t="shared" si="133"/>
        <v>0</v>
      </c>
      <c r="P339" s="6" t="e">
        <f t="shared" si="135"/>
        <v>#DIV/0!</v>
      </c>
    </row>
    <row r="340" spans="1:18" x14ac:dyDescent="0.3">
      <c r="A340" s="1" t="s">
        <v>259</v>
      </c>
      <c r="B340" s="1" t="s">
        <v>260</v>
      </c>
      <c r="C340" s="6">
        <v>0</v>
      </c>
      <c r="D340" s="6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27">
        <f t="shared" si="133"/>
        <v>0</v>
      </c>
      <c r="P340" s="6" t="e">
        <f t="shared" si="135"/>
        <v>#DIV/0!</v>
      </c>
    </row>
    <row r="341" spans="1:18" x14ac:dyDescent="0.3">
      <c r="A341" s="1" t="s">
        <v>261</v>
      </c>
      <c r="B341" s="1" t="s">
        <v>262</v>
      </c>
      <c r="C341" s="6">
        <v>0</v>
      </c>
      <c r="D341" s="6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27">
        <f t="shared" si="133"/>
        <v>0</v>
      </c>
      <c r="P341" s="6" t="e">
        <f t="shared" si="135"/>
        <v>#DIV/0!</v>
      </c>
    </row>
    <row r="342" spans="1:18" x14ac:dyDescent="0.3">
      <c r="A342" s="1" t="s">
        <v>263</v>
      </c>
      <c r="B342" s="1" t="s">
        <v>264</v>
      </c>
      <c r="C342" s="6">
        <v>0</v>
      </c>
      <c r="D342" s="6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27">
        <f t="shared" si="133"/>
        <v>0</v>
      </c>
      <c r="P342" s="6" t="e">
        <f t="shared" si="135"/>
        <v>#DIV/0!</v>
      </c>
    </row>
    <row r="343" spans="1:18" x14ac:dyDescent="0.3">
      <c r="A343" s="1" t="s">
        <v>265</v>
      </c>
      <c r="B343" s="1" t="s">
        <v>266</v>
      </c>
      <c r="C343" s="6">
        <v>0</v>
      </c>
      <c r="D343" s="6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27">
        <f t="shared" si="133"/>
        <v>0</v>
      </c>
      <c r="P343" s="6" t="e">
        <f t="shared" si="135"/>
        <v>#DIV/0!</v>
      </c>
    </row>
    <row r="344" spans="1:18" x14ac:dyDescent="0.3">
      <c r="A344" s="1" t="s">
        <v>267</v>
      </c>
      <c r="B344" s="36" t="s">
        <v>268</v>
      </c>
      <c r="C344" s="65">
        <f>+C150/C$177</f>
        <v>0</v>
      </c>
      <c r="D344" s="65">
        <f t="shared" ref="D344:N344" si="137">+D150/D$177</f>
        <v>0</v>
      </c>
      <c r="E344" s="65">
        <f t="shared" si="137"/>
        <v>0</v>
      </c>
      <c r="F344" s="65">
        <f t="shared" si="137"/>
        <v>0</v>
      </c>
      <c r="G344" s="65">
        <f t="shared" si="137"/>
        <v>0</v>
      </c>
      <c r="H344" s="65">
        <f t="shared" si="137"/>
        <v>0</v>
      </c>
      <c r="I344" s="65">
        <f t="shared" si="137"/>
        <v>0</v>
      </c>
      <c r="J344" s="65">
        <f t="shared" si="137"/>
        <v>0</v>
      </c>
      <c r="K344" s="65">
        <f t="shared" si="137"/>
        <v>0</v>
      </c>
      <c r="L344" s="65">
        <f t="shared" si="137"/>
        <v>0</v>
      </c>
      <c r="M344" s="65">
        <f t="shared" si="137"/>
        <v>0</v>
      </c>
      <c r="N344" s="65">
        <f t="shared" si="137"/>
        <v>0</v>
      </c>
      <c r="O344" s="27">
        <f t="shared" si="133"/>
        <v>0</v>
      </c>
      <c r="P344" s="6" t="e">
        <f t="shared" si="135"/>
        <v>#DIV/0!</v>
      </c>
    </row>
    <row r="345" spans="1:18" x14ac:dyDescent="0.3">
      <c r="A345" s="1" t="s">
        <v>269</v>
      </c>
      <c r="B345" s="1" t="s">
        <v>270</v>
      </c>
      <c r="C345" s="6">
        <v>0</v>
      </c>
      <c r="D345" s="6">
        <v>0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27">
        <f t="shared" si="133"/>
        <v>0</v>
      </c>
      <c r="P345" s="6" t="e">
        <f t="shared" si="135"/>
        <v>#DIV/0!</v>
      </c>
    </row>
    <row r="346" spans="1:18" x14ac:dyDescent="0.3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>
        <f t="shared" si="133"/>
        <v>0</v>
      </c>
      <c r="P346" s="6" t="e">
        <f t="shared" si="135"/>
        <v>#DIV/0!</v>
      </c>
    </row>
    <row r="347" spans="1:18" x14ac:dyDescent="0.3">
      <c r="B347" s="37" t="s">
        <v>271</v>
      </c>
      <c r="C347" s="38">
        <f>C334-C337</f>
        <v>0</v>
      </c>
      <c r="D347" s="38">
        <f t="shared" ref="D347:O347" si="138">D334-D337</f>
        <v>0</v>
      </c>
      <c r="E347" s="38">
        <f t="shared" si="138"/>
        <v>0</v>
      </c>
      <c r="F347" s="38">
        <f t="shared" si="138"/>
        <v>0</v>
      </c>
      <c r="G347" s="38">
        <f t="shared" si="138"/>
        <v>0</v>
      </c>
      <c r="H347" s="38">
        <f t="shared" si="138"/>
        <v>0</v>
      </c>
      <c r="I347" s="38">
        <f t="shared" si="138"/>
        <v>0</v>
      </c>
      <c r="J347" s="38">
        <f t="shared" si="138"/>
        <v>0</v>
      </c>
      <c r="K347" s="38">
        <f t="shared" si="138"/>
        <v>0</v>
      </c>
      <c r="L347" s="38">
        <f t="shared" si="138"/>
        <v>0</v>
      </c>
      <c r="M347" s="38">
        <f t="shared" si="138"/>
        <v>0</v>
      </c>
      <c r="N347" s="38">
        <f t="shared" si="138"/>
        <v>0</v>
      </c>
      <c r="O347" s="38">
        <f t="shared" si="138"/>
        <v>0</v>
      </c>
      <c r="P347" s="66" t="e">
        <f t="shared" si="135"/>
        <v>#DIV/0!</v>
      </c>
      <c r="R347" s="18" t="e">
        <f>+O347/O198</f>
        <v>#DIV/0!</v>
      </c>
    </row>
    <row r="348" spans="1:18" x14ac:dyDescent="0.3">
      <c r="B348" s="6"/>
      <c r="C348" s="18" t="e">
        <f>+C347/C196</f>
        <v>#DIV/0!</v>
      </c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39"/>
      <c r="O348" s="39" t="e">
        <f t="shared" si="133"/>
        <v>#DIV/0!</v>
      </c>
      <c r="P348" s="6"/>
    </row>
    <row r="349" spans="1:18" x14ac:dyDescent="0.3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8" x14ac:dyDescent="0.3">
      <c r="A350" s="41"/>
      <c r="B350" s="41" t="s">
        <v>272</v>
      </c>
      <c r="C350" s="42"/>
    </row>
    <row r="351" spans="1:18" x14ac:dyDescent="0.3">
      <c r="A351" s="43"/>
      <c r="B351" s="43" t="s">
        <v>273</v>
      </c>
      <c r="C351" s="44">
        <f>C347</f>
        <v>0</v>
      </c>
      <c r="D351" s="44">
        <f t="shared" ref="D351:O351" si="139">D347</f>
        <v>0</v>
      </c>
      <c r="E351" s="44">
        <f t="shared" si="139"/>
        <v>0</v>
      </c>
      <c r="F351" s="44">
        <f t="shared" si="139"/>
        <v>0</v>
      </c>
      <c r="G351" s="44">
        <f t="shared" si="139"/>
        <v>0</v>
      </c>
      <c r="H351" s="44">
        <f t="shared" si="139"/>
        <v>0</v>
      </c>
      <c r="I351" s="44">
        <f t="shared" si="139"/>
        <v>0</v>
      </c>
      <c r="J351" s="44">
        <f t="shared" si="139"/>
        <v>0</v>
      </c>
      <c r="K351" s="44">
        <f t="shared" si="139"/>
        <v>0</v>
      </c>
      <c r="L351" s="44">
        <f t="shared" si="139"/>
        <v>0</v>
      </c>
      <c r="M351" s="44">
        <f t="shared" si="139"/>
        <v>0</v>
      </c>
      <c r="N351" s="44">
        <f t="shared" si="139"/>
        <v>0</v>
      </c>
      <c r="O351" s="44">
        <f t="shared" si="139"/>
        <v>0</v>
      </c>
    </row>
    <row r="352" spans="1:18" x14ac:dyDescent="0.3">
      <c r="A352" s="43"/>
      <c r="B352" s="43" t="s">
        <v>16</v>
      </c>
      <c r="C352" s="44">
        <f t="shared" ref="C352:O352" si="140">C196</f>
        <v>0</v>
      </c>
      <c r="D352" s="44">
        <f t="shared" si="140"/>
        <v>0</v>
      </c>
      <c r="E352" s="44">
        <f t="shared" si="140"/>
        <v>0</v>
      </c>
      <c r="F352" s="44">
        <f t="shared" si="140"/>
        <v>0</v>
      </c>
      <c r="G352" s="44">
        <f t="shared" si="140"/>
        <v>0</v>
      </c>
      <c r="H352" s="44">
        <f t="shared" si="140"/>
        <v>0</v>
      </c>
      <c r="I352" s="44">
        <f t="shared" si="140"/>
        <v>0</v>
      </c>
      <c r="J352" s="44">
        <f t="shared" si="140"/>
        <v>0</v>
      </c>
      <c r="K352" s="44">
        <f t="shared" si="140"/>
        <v>0</v>
      </c>
      <c r="L352" s="44">
        <f t="shared" si="140"/>
        <v>0</v>
      </c>
      <c r="M352" s="44">
        <f t="shared" si="140"/>
        <v>0</v>
      </c>
      <c r="N352" s="44">
        <f t="shared" si="140"/>
        <v>0</v>
      </c>
      <c r="O352" s="44">
        <f t="shared" si="140"/>
        <v>0</v>
      </c>
    </row>
    <row r="353" spans="1:15" x14ac:dyDescent="0.3">
      <c r="A353" s="41"/>
      <c r="B353" s="45" t="s">
        <v>274</v>
      </c>
      <c r="C353" s="46">
        <f>IFERROR(C351/C352,0)</f>
        <v>0</v>
      </c>
      <c r="D353" s="46">
        <f t="shared" ref="D353:O353" si="141">IFERROR(D351/D352,0)</f>
        <v>0</v>
      </c>
      <c r="E353" s="46">
        <f t="shared" si="141"/>
        <v>0</v>
      </c>
      <c r="F353" s="46">
        <f t="shared" si="141"/>
        <v>0</v>
      </c>
      <c r="G353" s="46">
        <f t="shared" si="141"/>
        <v>0</v>
      </c>
      <c r="H353" s="46">
        <f t="shared" si="141"/>
        <v>0</v>
      </c>
      <c r="I353" s="46">
        <f t="shared" si="141"/>
        <v>0</v>
      </c>
      <c r="J353" s="46">
        <f t="shared" si="141"/>
        <v>0</v>
      </c>
      <c r="K353" s="46">
        <f t="shared" si="141"/>
        <v>0</v>
      </c>
      <c r="L353" s="46">
        <f t="shared" si="141"/>
        <v>0</v>
      </c>
      <c r="M353" s="46">
        <f t="shared" si="141"/>
        <v>0</v>
      </c>
      <c r="N353" s="46">
        <f t="shared" si="141"/>
        <v>0</v>
      </c>
      <c r="O353" s="46">
        <f t="shared" si="141"/>
        <v>0</v>
      </c>
    </row>
    <row r="356" spans="1:15" ht="14.4" thickBot="1" x14ac:dyDescent="0.35">
      <c r="B356" s="47" t="s">
        <v>275</v>
      </c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</row>
    <row r="357" spans="1:15" ht="15" thickTop="1" thickBot="1" x14ac:dyDescent="0.35">
      <c r="B357" s="49" t="s">
        <v>276</v>
      </c>
      <c r="C357" s="50" t="e">
        <f>C200/C196</f>
        <v>#DIV/0!</v>
      </c>
      <c r="D357" s="50" t="e">
        <f t="shared" ref="D357:O357" si="142">D200/D196</f>
        <v>#DIV/0!</v>
      </c>
      <c r="E357" s="50" t="e">
        <f t="shared" si="142"/>
        <v>#DIV/0!</v>
      </c>
      <c r="F357" s="50" t="e">
        <f t="shared" si="142"/>
        <v>#DIV/0!</v>
      </c>
      <c r="G357" s="50" t="e">
        <f t="shared" si="142"/>
        <v>#DIV/0!</v>
      </c>
      <c r="H357" s="50" t="e">
        <f t="shared" si="142"/>
        <v>#DIV/0!</v>
      </c>
      <c r="I357" s="50" t="e">
        <f t="shared" si="142"/>
        <v>#DIV/0!</v>
      </c>
      <c r="J357" s="50" t="e">
        <f t="shared" si="142"/>
        <v>#DIV/0!</v>
      </c>
      <c r="K357" s="50" t="e">
        <f t="shared" si="142"/>
        <v>#DIV/0!</v>
      </c>
      <c r="L357" s="50" t="e">
        <f t="shared" si="142"/>
        <v>#DIV/0!</v>
      </c>
      <c r="M357" s="50" t="e">
        <f t="shared" si="142"/>
        <v>#DIV/0!</v>
      </c>
      <c r="N357" s="50" t="e">
        <f t="shared" si="142"/>
        <v>#DIV/0!</v>
      </c>
      <c r="O357" s="50" t="e">
        <f t="shared" si="142"/>
        <v>#DIV/0!</v>
      </c>
    </row>
    <row r="358" spans="1:15" ht="14.4" thickTop="1" x14ac:dyDescent="0.3">
      <c r="B358" s="51" t="s">
        <v>277</v>
      </c>
      <c r="C358" s="52">
        <f>C202+C337</f>
        <v>0</v>
      </c>
      <c r="D358" s="52">
        <f t="shared" ref="D358:O358" si="143">D202+D337</f>
        <v>0</v>
      </c>
      <c r="E358" s="52">
        <f t="shared" si="143"/>
        <v>0</v>
      </c>
      <c r="F358" s="52">
        <f t="shared" si="143"/>
        <v>0</v>
      </c>
      <c r="G358" s="52">
        <f t="shared" si="143"/>
        <v>0</v>
      </c>
      <c r="H358" s="52">
        <f t="shared" si="143"/>
        <v>0</v>
      </c>
      <c r="I358" s="52">
        <f t="shared" si="143"/>
        <v>0</v>
      </c>
      <c r="J358" s="52">
        <f t="shared" si="143"/>
        <v>0</v>
      </c>
      <c r="K358" s="52">
        <f t="shared" si="143"/>
        <v>0</v>
      </c>
      <c r="L358" s="52">
        <f t="shared" si="143"/>
        <v>0</v>
      </c>
      <c r="M358" s="52">
        <f t="shared" si="143"/>
        <v>0</v>
      </c>
      <c r="N358" s="52">
        <f t="shared" si="143"/>
        <v>0</v>
      </c>
      <c r="O358" s="52">
        <f t="shared" si="143"/>
        <v>0</v>
      </c>
    </row>
    <row r="359" spans="1:15" x14ac:dyDescent="0.3">
      <c r="B359" s="51" t="s">
        <v>278</v>
      </c>
      <c r="C359" s="52" t="e">
        <f>C358/C357</f>
        <v>#DIV/0!</v>
      </c>
      <c r="D359" s="52" t="e">
        <f t="shared" ref="D359:O359" si="144">D358/D357</f>
        <v>#DIV/0!</v>
      </c>
      <c r="E359" s="52" t="e">
        <f t="shared" si="144"/>
        <v>#DIV/0!</v>
      </c>
      <c r="F359" s="52" t="e">
        <f t="shared" si="144"/>
        <v>#DIV/0!</v>
      </c>
      <c r="G359" s="52" t="e">
        <f t="shared" si="144"/>
        <v>#DIV/0!</v>
      </c>
      <c r="H359" s="52" t="e">
        <f t="shared" si="144"/>
        <v>#DIV/0!</v>
      </c>
      <c r="I359" s="52" t="e">
        <f t="shared" si="144"/>
        <v>#DIV/0!</v>
      </c>
      <c r="J359" s="52" t="e">
        <f t="shared" si="144"/>
        <v>#DIV/0!</v>
      </c>
      <c r="K359" s="52" t="e">
        <f t="shared" si="144"/>
        <v>#DIV/0!</v>
      </c>
      <c r="L359" s="52" t="e">
        <f t="shared" si="144"/>
        <v>#DIV/0!</v>
      </c>
      <c r="M359" s="52" t="e">
        <f t="shared" si="144"/>
        <v>#DIV/0!</v>
      </c>
      <c r="N359" s="52" t="e">
        <f t="shared" si="144"/>
        <v>#DIV/0!</v>
      </c>
      <c r="O359" s="52" t="e">
        <f t="shared" si="144"/>
        <v>#DIV/0!</v>
      </c>
    </row>
    <row r="360" spans="1:15" ht="14.4" thickBot="1" x14ac:dyDescent="0.35">
      <c r="B360" s="51" t="s">
        <v>279</v>
      </c>
      <c r="C360" s="52" t="e">
        <f t="shared" ref="C360:O360" si="145">C359*(C199/C196)</f>
        <v>#DIV/0!</v>
      </c>
      <c r="D360" s="52" t="e">
        <f t="shared" si="145"/>
        <v>#DIV/0!</v>
      </c>
      <c r="E360" s="52" t="e">
        <f t="shared" si="145"/>
        <v>#DIV/0!</v>
      </c>
      <c r="F360" s="52" t="e">
        <f t="shared" si="145"/>
        <v>#DIV/0!</v>
      </c>
      <c r="G360" s="52" t="e">
        <f t="shared" si="145"/>
        <v>#DIV/0!</v>
      </c>
      <c r="H360" s="52" t="e">
        <f t="shared" si="145"/>
        <v>#DIV/0!</v>
      </c>
      <c r="I360" s="52" t="e">
        <f t="shared" si="145"/>
        <v>#DIV/0!</v>
      </c>
      <c r="J360" s="52" t="e">
        <f t="shared" si="145"/>
        <v>#DIV/0!</v>
      </c>
      <c r="K360" s="52" t="e">
        <f t="shared" si="145"/>
        <v>#DIV/0!</v>
      </c>
      <c r="L360" s="52" t="e">
        <f t="shared" si="145"/>
        <v>#DIV/0!</v>
      </c>
      <c r="M360" s="52" t="e">
        <f t="shared" si="145"/>
        <v>#DIV/0!</v>
      </c>
      <c r="N360" s="52" t="e">
        <f t="shared" si="145"/>
        <v>#DIV/0!</v>
      </c>
      <c r="O360" s="52" t="e">
        <f t="shared" si="145"/>
        <v>#DIV/0!</v>
      </c>
    </row>
    <row r="361" spans="1:15" ht="14.4" thickTop="1" x14ac:dyDescent="0.3">
      <c r="B361" s="49" t="s">
        <v>280</v>
      </c>
      <c r="C361" s="53" t="e">
        <f>C359-C360</f>
        <v>#DIV/0!</v>
      </c>
      <c r="D361" s="53" t="e">
        <f t="shared" ref="D361:O361" si="146">D359-D360</f>
        <v>#DIV/0!</v>
      </c>
      <c r="E361" s="53" t="e">
        <f t="shared" si="146"/>
        <v>#DIV/0!</v>
      </c>
      <c r="F361" s="53" t="e">
        <f t="shared" si="146"/>
        <v>#DIV/0!</v>
      </c>
      <c r="G361" s="53" t="e">
        <f t="shared" si="146"/>
        <v>#DIV/0!</v>
      </c>
      <c r="H361" s="53" t="e">
        <f t="shared" si="146"/>
        <v>#DIV/0!</v>
      </c>
      <c r="I361" s="53" t="e">
        <f t="shared" si="146"/>
        <v>#DIV/0!</v>
      </c>
      <c r="J361" s="53" t="e">
        <f t="shared" si="146"/>
        <v>#DIV/0!</v>
      </c>
      <c r="K361" s="53" t="e">
        <f t="shared" si="146"/>
        <v>#DIV/0!</v>
      </c>
      <c r="L361" s="53" t="e">
        <f t="shared" si="146"/>
        <v>#DIV/0!</v>
      </c>
      <c r="M361" s="53" t="e">
        <f t="shared" si="146"/>
        <v>#DIV/0!</v>
      </c>
      <c r="N361" s="53" t="e">
        <f t="shared" si="146"/>
        <v>#DIV/0!</v>
      </c>
      <c r="O361" s="53" t="e">
        <f t="shared" si="146"/>
        <v>#DIV/0!</v>
      </c>
    </row>
    <row r="362" spans="1:15" x14ac:dyDescent="0.3">
      <c r="B362" s="54" t="s">
        <v>281</v>
      </c>
      <c r="C362" s="52" t="e">
        <f>ROUND(C361-C358,0)</f>
        <v>#DIV/0!</v>
      </c>
      <c r="D362" s="52" t="e">
        <f t="shared" ref="D362:O362" si="147">ROUND(D361-D358,0)</f>
        <v>#DIV/0!</v>
      </c>
      <c r="E362" s="52" t="e">
        <f t="shared" si="147"/>
        <v>#DIV/0!</v>
      </c>
      <c r="F362" s="52" t="e">
        <f t="shared" si="147"/>
        <v>#DIV/0!</v>
      </c>
      <c r="G362" s="52" t="e">
        <f t="shared" si="147"/>
        <v>#DIV/0!</v>
      </c>
      <c r="H362" s="52" t="e">
        <f t="shared" si="147"/>
        <v>#DIV/0!</v>
      </c>
      <c r="I362" s="52" t="e">
        <f t="shared" si="147"/>
        <v>#DIV/0!</v>
      </c>
      <c r="J362" s="52" t="e">
        <f t="shared" si="147"/>
        <v>#DIV/0!</v>
      </c>
      <c r="K362" s="52" t="e">
        <f t="shared" si="147"/>
        <v>#DIV/0!</v>
      </c>
      <c r="L362" s="52" t="e">
        <f t="shared" si="147"/>
        <v>#DIV/0!</v>
      </c>
      <c r="M362" s="52" t="e">
        <f t="shared" si="147"/>
        <v>#DIV/0!</v>
      </c>
      <c r="N362" s="52" t="e">
        <f t="shared" si="147"/>
        <v>#DIV/0!</v>
      </c>
      <c r="O362" s="52" t="e">
        <f t="shared" si="147"/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Financiero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Walter A. Reñasco González</cp:lastModifiedBy>
  <dcterms:created xsi:type="dcterms:W3CDTF">2023-01-29T02:51:10Z</dcterms:created>
  <dcterms:modified xsi:type="dcterms:W3CDTF">2023-01-29T03:38:43Z</dcterms:modified>
</cp:coreProperties>
</file>